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1E35A275-15A7-45B3-8314-3A9E22414DBB}" xr6:coauthVersionLast="47" xr6:coauthVersionMax="47" xr10:uidLastSave="{00000000-0000-0000-0000-000000000000}"/>
  <bookViews>
    <workbookView xWindow="20370" yWindow="0" windowWidth="24240" windowHeight="13140" firstSheet="2" activeTab="2" xr2:uid="{00000000-000D-0000-FFFF-FFFF00000000}"/>
  </bookViews>
  <sheets>
    <sheet name="Dashboard Enfoque" sheetId="7" r:id="rId1"/>
    <sheet name="TABLA DE ESTARTEGIAS DE VENTAS" sheetId="9" state="hidden" r:id="rId2"/>
    <sheet name="Scorecard" sheetId="8" r:id="rId3"/>
    <sheet name="3M" sheetId="18" r:id="rId4"/>
    <sheet name="Dashboard de Seguimiento" sheetId="17" r:id="rId5"/>
    <sheet name="SEGUIMIENTO A PROMOCIONES " sheetId="11" r:id="rId6"/>
    <sheet name="TABLA DE ESTRATEGIAS DE VENTAS" sheetId="10" r:id="rId7"/>
    <sheet name="Estrategias por sem de TP" sheetId="14" r:id="rId8"/>
    <sheet name="Calendario de visitas" sheetId="13" r:id="rId9"/>
    <sheet name="SEG A SUC" sheetId="12" r:id="rId10"/>
    <sheet name="TABLA VISITAS CAP" sheetId="15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3" i="17" l="1"/>
  <c r="T123" i="17"/>
  <c r="S123" i="17"/>
  <c r="U122" i="17"/>
  <c r="T122" i="17"/>
  <c r="S122" i="17"/>
  <c r="U121" i="17"/>
  <c r="T121" i="17"/>
  <c r="S121" i="17"/>
  <c r="AJ106" i="17"/>
  <c r="AI106" i="17"/>
  <c r="AH106" i="17"/>
  <c r="AG106" i="17"/>
  <c r="AF106" i="17"/>
  <c r="AE106" i="17"/>
  <c r="AD106" i="17"/>
  <c r="AC106" i="17"/>
  <c r="AB106" i="17"/>
  <c r="AA106" i="17"/>
  <c r="Z106" i="17"/>
  <c r="Y106" i="17"/>
  <c r="X106" i="17"/>
  <c r="W106" i="17"/>
  <c r="V106" i="17"/>
  <c r="U106" i="17"/>
  <c r="T106" i="17"/>
  <c r="S106" i="17"/>
  <c r="R106" i="17"/>
  <c r="Q106" i="17"/>
  <c r="P106" i="17"/>
  <c r="O106" i="17"/>
  <c r="N106" i="17"/>
  <c r="M106" i="17"/>
  <c r="L106" i="17"/>
  <c r="K106" i="17"/>
  <c r="J106" i="17"/>
  <c r="I106" i="17"/>
  <c r="H106" i="17"/>
  <c r="G106" i="17"/>
  <c r="F106" i="17"/>
  <c r="E106" i="17"/>
  <c r="D106" i="17"/>
  <c r="AJ105" i="17"/>
  <c r="AI105" i="17"/>
  <c r="AH105" i="17"/>
  <c r="AG105" i="17"/>
  <c r="AF105" i="17"/>
  <c r="AE105" i="17"/>
  <c r="AD105" i="17"/>
  <c r="AC105" i="17"/>
  <c r="AB105" i="17"/>
  <c r="AA105" i="17"/>
  <c r="Z105" i="17"/>
  <c r="Y105" i="17"/>
  <c r="X105" i="17"/>
  <c r="W105" i="17"/>
  <c r="V105" i="17"/>
  <c r="U105" i="17"/>
  <c r="T105" i="17"/>
  <c r="S105" i="17"/>
  <c r="R105" i="17"/>
  <c r="Q105" i="17"/>
  <c r="P105" i="17"/>
  <c r="O105" i="17"/>
  <c r="N105" i="17"/>
  <c r="M105" i="17"/>
  <c r="L105" i="17"/>
  <c r="K105" i="17"/>
  <c r="J105" i="17"/>
  <c r="I105" i="17"/>
  <c r="H105" i="17"/>
  <c r="G105" i="17"/>
  <c r="F105" i="17"/>
  <c r="E105" i="17"/>
  <c r="D105" i="17"/>
  <c r="AJ79" i="17"/>
  <c r="AI79" i="17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AJ78" i="17"/>
  <c r="AI78" i="17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R48" i="17"/>
  <c r="M48" i="17"/>
  <c r="R47" i="17"/>
  <c r="P47" i="17"/>
  <c r="L47" i="17"/>
  <c r="F47" i="17"/>
  <c r="R46" i="17"/>
  <c r="P46" i="17"/>
  <c r="P48" i="17" s="1"/>
  <c r="L46" i="17"/>
  <c r="L48" i="17" s="1"/>
  <c r="F46" i="17"/>
  <c r="F48" i="17" s="1"/>
  <c r="C15" i="17"/>
  <c r="B15" i="17"/>
  <c r="C14" i="17"/>
  <c r="B14" i="17"/>
  <c r="C13" i="17"/>
  <c r="B13" i="17"/>
  <c r="AZ2" i="15"/>
  <c r="AZ3" i="15"/>
  <c r="AZ4" i="15"/>
  <c r="AZ5" i="15"/>
  <c r="AZ6" i="15"/>
  <c r="AZ7" i="15"/>
  <c r="AZ8" i="15"/>
  <c r="AZ9" i="15"/>
  <c r="AZ10" i="15"/>
  <c r="AZ11" i="15"/>
  <c r="AY3" i="15"/>
  <c r="AY4" i="15"/>
  <c r="AY5" i="15"/>
  <c r="AY6" i="15"/>
  <c r="AY7" i="15"/>
  <c r="AY8" i="15"/>
  <c r="AY9" i="15"/>
  <c r="AY10" i="15"/>
  <c r="AY11" i="15"/>
  <c r="AY2" i="15"/>
  <c r="H1483" i="12"/>
  <c r="G1483" i="12"/>
  <c r="F1483" i="12"/>
  <c r="E1483" i="12"/>
  <c r="D1483" i="12"/>
  <c r="C1483" i="12"/>
  <c r="B1483" i="12"/>
  <c r="H1482" i="12"/>
  <c r="G1482" i="12"/>
  <c r="F1482" i="12"/>
  <c r="E1482" i="12"/>
  <c r="D1482" i="12"/>
  <c r="C1482" i="12"/>
  <c r="B1482" i="12"/>
  <c r="H1481" i="12"/>
  <c r="G1481" i="12"/>
  <c r="F1481" i="12"/>
  <c r="E1481" i="12"/>
  <c r="D1481" i="12"/>
  <c r="C1481" i="12"/>
  <c r="B1481" i="12"/>
  <c r="H1480" i="12"/>
  <c r="G1480" i="12"/>
  <c r="F1480" i="12"/>
  <c r="E1480" i="12"/>
  <c r="D1480" i="12"/>
  <c r="C1480" i="12"/>
  <c r="B1480" i="12"/>
  <c r="H1479" i="12"/>
  <c r="G1479" i="12"/>
  <c r="F1479" i="12"/>
  <c r="E1479" i="12"/>
  <c r="D1479" i="12"/>
  <c r="C1479" i="12"/>
  <c r="B1479" i="12"/>
  <c r="H1478" i="12"/>
  <c r="G1478" i="12"/>
  <c r="F1478" i="12"/>
  <c r="E1478" i="12"/>
  <c r="D1478" i="12"/>
  <c r="C1478" i="12"/>
  <c r="B1478" i="12"/>
  <c r="H1477" i="12"/>
  <c r="G1477" i="12"/>
  <c r="F1477" i="12"/>
  <c r="E1477" i="12"/>
  <c r="D1477" i="12"/>
  <c r="C1477" i="12"/>
  <c r="B1477" i="12"/>
  <c r="H1476" i="12"/>
  <c r="G1476" i="12"/>
  <c r="F1476" i="12"/>
  <c r="E1476" i="12"/>
  <c r="D1476" i="12"/>
  <c r="C1476" i="12"/>
  <c r="B1476" i="12"/>
  <c r="H1475" i="12"/>
  <c r="G1475" i="12"/>
  <c r="F1475" i="12"/>
  <c r="E1475" i="12"/>
  <c r="D1475" i="12"/>
  <c r="C1475" i="12"/>
  <c r="B1475" i="12"/>
  <c r="H1474" i="12"/>
  <c r="G1474" i="12"/>
  <c r="F1474" i="12"/>
  <c r="E1474" i="12"/>
  <c r="D1474" i="12"/>
  <c r="C1474" i="12"/>
  <c r="B1474" i="12"/>
  <c r="H1471" i="12"/>
  <c r="G1471" i="12"/>
  <c r="F1471" i="12"/>
  <c r="E1471" i="12"/>
  <c r="D1471" i="12"/>
  <c r="C1471" i="12"/>
  <c r="B1471" i="12"/>
  <c r="H1470" i="12"/>
  <c r="G1470" i="12"/>
  <c r="F1470" i="12"/>
  <c r="E1470" i="12"/>
  <c r="D1470" i="12"/>
  <c r="C1470" i="12"/>
  <c r="B1470" i="12"/>
  <c r="I1470" i="12" s="1"/>
  <c r="H1469" i="12"/>
  <c r="G1469" i="12"/>
  <c r="F1469" i="12"/>
  <c r="E1469" i="12"/>
  <c r="D1469" i="12"/>
  <c r="C1469" i="12"/>
  <c r="B1469" i="12"/>
  <c r="H1468" i="12"/>
  <c r="G1468" i="12"/>
  <c r="F1468" i="12"/>
  <c r="E1468" i="12"/>
  <c r="D1468" i="12"/>
  <c r="C1468" i="12"/>
  <c r="B1468" i="12"/>
  <c r="H1467" i="12"/>
  <c r="G1467" i="12"/>
  <c r="F1467" i="12"/>
  <c r="E1467" i="12"/>
  <c r="D1467" i="12"/>
  <c r="C1467" i="12"/>
  <c r="B1467" i="12"/>
  <c r="H1466" i="12"/>
  <c r="G1466" i="12"/>
  <c r="F1466" i="12"/>
  <c r="E1466" i="12"/>
  <c r="D1466" i="12"/>
  <c r="C1466" i="12"/>
  <c r="B1466" i="12"/>
  <c r="H1465" i="12"/>
  <c r="G1465" i="12"/>
  <c r="F1465" i="12"/>
  <c r="E1465" i="12"/>
  <c r="D1465" i="12"/>
  <c r="C1465" i="12"/>
  <c r="B1465" i="12"/>
  <c r="H1464" i="12"/>
  <c r="G1464" i="12"/>
  <c r="F1464" i="12"/>
  <c r="E1464" i="12"/>
  <c r="D1464" i="12"/>
  <c r="C1464" i="12"/>
  <c r="B1464" i="12"/>
  <c r="H1463" i="12"/>
  <c r="G1463" i="12"/>
  <c r="F1463" i="12"/>
  <c r="E1463" i="12"/>
  <c r="D1463" i="12"/>
  <c r="C1463" i="12"/>
  <c r="B1463" i="12"/>
  <c r="H1462" i="12"/>
  <c r="G1462" i="12"/>
  <c r="F1462" i="12"/>
  <c r="E1462" i="12"/>
  <c r="D1462" i="12"/>
  <c r="C1462" i="12"/>
  <c r="B1462" i="12"/>
  <c r="I1459" i="12"/>
  <c r="I1458" i="12"/>
  <c r="I1457" i="12"/>
  <c r="I1456" i="12"/>
  <c r="I1455" i="12"/>
  <c r="I1454" i="12"/>
  <c r="I1453" i="12"/>
  <c r="I1452" i="12"/>
  <c r="I1451" i="12"/>
  <c r="I1450" i="12"/>
  <c r="I1447" i="12"/>
  <c r="I1446" i="12"/>
  <c r="I1445" i="12"/>
  <c r="I1444" i="12"/>
  <c r="I1443" i="12"/>
  <c r="I1442" i="12"/>
  <c r="I1441" i="12"/>
  <c r="I1440" i="12"/>
  <c r="I1439" i="12"/>
  <c r="I1438" i="12"/>
  <c r="I1435" i="12"/>
  <c r="I1483" i="12" s="1"/>
  <c r="I1434" i="12"/>
  <c r="I1482" i="12" s="1"/>
  <c r="I1433" i="12"/>
  <c r="I1481" i="12" s="1"/>
  <c r="I1432" i="12"/>
  <c r="I1480" i="12" s="1"/>
  <c r="I1431" i="12"/>
  <c r="I1479" i="12" s="1"/>
  <c r="I1430" i="12"/>
  <c r="I1478" i="12" s="1"/>
  <c r="I1429" i="12"/>
  <c r="I1477" i="12" s="1"/>
  <c r="I1428" i="12"/>
  <c r="I1476" i="12" s="1"/>
  <c r="I1427" i="12"/>
  <c r="I1475" i="12" s="1"/>
  <c r="I1426" i="12"/>
  <c r="I1474" i="12" s="1"/>
  <c r="AS2" i="15"/>
  <c r="AT2" i="15"/>
  <c r="AU2" i="15"/>
  <c r="AV2" i="15"/>
  <c r="AW2" i="15"/>
  <c r="AX2" i="15"/>
  <c r="AS3" i="15"/>
  <c r="AT3" i="15"/>
  <c r="AU3" i="15"/>
  <c r="AV3" i="15"/>
  <c r="AW3" i="15"/>
  <c r="AX3" i="15"/>
  <c r="AS4" i="15"/>
  <c r="AT4" i="15"/>
  <c r="AU4" i="15"/>
  <c r="AV4" i="15"/>
  <c r="AW4" i="15"/>
  <c r="AX4" i="15"/>
  <c r="AS5" i="15"/>
  <c r="AT5" i="15"/>
  <c r="AU5" i="15"/>
  <c r="AV5" i="15"/>
  <c r="AW5" i="15"/>
  <c r="AX5" i="15"/>
  <c r="AS6" i="15"/>
  <c r="AT6" i="15"/>
  <c r="AU6" i="15"/>
  <c r="AV6" i="15"/>
  <c r="AW6" i="15"/>
  <c r="AX6" i="15"/>
  <c r="AS7" i="15"/>
  <c r="AT7" i="15"/>
  <c r="AU7" i="15"/>
  <c r="AV7" i="15"/>
  <c r="AW7" i="15"/>
  <c r="AX7" i="15"/>
  <c r="AS8" i="15"/>
  <c r="AT8" i="15"/>
  <c r="AU8" i="15"/>
  <c r="AV8" i="15"/>
  <c r="AW8" i="15"/>
  <c r="AX8" i="15"/>
  <c r="AS9" i="15"/>
  <c r="AT9" i="15"/>
  <c r="AU9" i="15"/>
  <c r="AV9" i="15"/>
  <c r="AW9" i="15"/>
  <c r="AX9" i="15"/>
  <c r="AS10" i="15"/>
  <c r="AT10" i="15"/>
  <c r="AU10" i="15"/>
  <c r="AV10" i="15"/>
  <c r="AW10" i="15"/>
  <c r="AX10" i="15"/>
  <c r="AS11" i="15"/>
  <c r="AT11" i="15"/>
  <c r="AU11" i="15"/>
  <c r="AV11" i="15"/>
  <c r="AW11" i="15"/>
  <c r="AX11" i="15"/>
  <c r="AR3" i="15"/>
  <c r="AR4" i="15"/>
  <c r="AR5" i="15"/>
  <c r="AR6" i="15"/>
  <c r="AR7" i="15"/>
  <c r="AR8" i="15"/>
  <c r="AR9" i="15"/>
  <c r="AR10" i="15"/>
  <c r="AR11" i="15"/>
  <c r="AR2" i="15"/>
  <c r="T539" i="11"/>
  <c r="R539" i="11"/>
  <c r="P539" i="11"/>
  <c r="N539" i="11"/>
  <c r="L539" i="11"/>
  <c r="D543" i="11"/>
  <c r="D542" i="11"/>
  <c r="D544" i="11" s="1"/>
  <c r="H539" i="11"/>
  <c r="F539" i="11"/>
  <c r="D539" i="11"/>
  <c r="B542" i="11" s="1"/>
  <c r="H1421" i="12"/>
  <c r="G1421" i="12"/>
  <c r="F1421" i="12"/>
  <c r="E1421" i="12"/>
  <c r="D1421" i="12"/>
  <c r="C1421" i="12"/>
  <c r="B1421" i="12"/>
  <c r="H1420" i="12"/>
  <c r="G1420" i="12"/>
  <c r="F1420" i="12"/>
  <c r="E1420" i="12"/>
  <c r="D1420" i="12"/>
  <c r="C1420" i="12"/>
  <c r="B1420" i="12"/>
  <c r="H1419" i="12"/>
  <c r="G1419" i="12"/>
  <c r="F1419" i="12"/>
  <c r="E1419" i="12"/>
  <c r="D1419" i="12"/>
  <c r="C1419" i="12"/>
  <c r="B1419" i="12"/>
  <c r="H1418" i="12"/>
  <c r="G1418" i="12"/>
  <c r="F1418" i="12"/>
  <c r="E1418" i="12"/>
  <c r="D1418" i="12"/>
  <c r="C1418" i="12"/>
  <c r="B1418" i="12"/>
  <c r="H1417" i="12"/>
  <c r="G1417" i="12"/>
  <c r="F1417" i="12"/>
  <c r="E1417" i="12"/>
  <c r="D1417" i="12"/>
  <c r="C1417" i="12"/>
  <c r="B1417" i="12"/>
  <c r="H1416" i="12"/>
  <c r="G1416" i="12"/>
  <c r="F1416" i="12"/>
  <c r="E1416" i="12"/>
  <c r="D1416" i="12"/>
  <c r="C1416" i="12"/>
  <c r="B1416" i="12"/>
  <c r="H1415" i="12"/>
  <c r="G1415" i="12"/>
  <c r="F1415" i="12"/>
  <c r="E1415" i="12"/>
  <c r="D1415" i="12"/>
  <c r="C1415" i="12"/>
  <c r="B1415" i="12"/>
  <c r="H1414" i="12"/>
  <c r="G1414" i="12"/>
  <c r="F1414" i="12"/>
  <c r="E1414" i="12"/>
  <c r="D1414" i="12"/>
  <c r="C1414" i="12"/>
  <c r="B1414" i="12"/>
  <c r="H1413" i="12"/>
  <c r="G1413" i="12"/>
  <c r="F1413" i="12"/>
  <c r="E1413" i="12"/>
  <c r="D1413" i="12"/>
  <c r="C1413" i="12"/>
  <c r="B1413" i="12"/>
  <c r="H1412" i="12"/>
  <c r="G1412" i="12"/>
  <c r="F1412" i="12"/>
  <c r="E1412" i="12"/>
  <c r="D1412" i="12"/>
  <c r="C1412" i="12"/>
  <c r="B1412" i="12"/>
  <c r="H1409" i="12"/>
  <c r="G1409" i="12"/>
  <c r="F1409" i="12"/>
  <c r="E1409" i="12"/>
  <c r="D1409" i="12"/>
  <c r="C1409" i="12"/>
  <c r="B1409" i="12"/>
  <c r="H1408" i="12"/>
  <c r="G1408" i="12"/>
  <c r="F1408" i="12"/>
  <c r="E1408" i="12"/>
  <c r="D1408" i="12"/>
  <c r="C1408" i="12"/>
  <c r="B1408" i="12"/>
  <c r="H1407" i="12"/>
  <c r="G1407" i="12"/>
  <c r="F1407" i="12"/>
  <c r="E1407" i="12"/>
  <c r="D1407" i="12"/>
  <c r="C1407" i="12"/>
  <c r="B1407" i="12"/>
  <c r="H1406" i="12"/>
  <c r="G1406" i="12"/>
  <c r="F1406" i="12"/>
  <c r="E1406" i="12"/>
  <c r="D1406" i="12"/>
  <c r="C1406" i="12"/>
  <c r="B1406" i="12"/>
  <c r="H1405" i="12"/>
  <c r="G1405" i="12"/>
  <c r="F1405" i="12"/>
  <c r="E1405" i="12"/>
  <c r="D1405" i="12"/>
  <c r="C1405" i="12"/>
  <c r="B1405" i="12"/>
  <c r="H1404" i="12"/>
  <c r="G1404" i="12"/>
  <c r="F1404" i="12"/>
  <c r="E1404" i="12"/>
  <c r="D1404" i="12"/>
  <c r="C1404" i="12"/>
  <c r="B1404" i="12"/>
  <c r="H1403" i="12"/>
  <c r="G1403" i="12"/>
  <c r="F1403" i="12"/>
  <c r="E1403" i="12"/>
  <c r="D1403" i="12"/>
  <c r="C1403" i="12"/>
  <c r="B1403" i="12"/>
  <c r="H1402" i="12"/>
  <c r="G1402" i="12"/>
  <c r="F1402" i="12"/>
  <c r="E1402" i="12"/>
  <c r="D1402" i="12"/>
  <c r="C1402" i="12"/>
  <c r="B1402" i="12"/>
  <c r="H1401" i="12"/>
  <c r="G1401" i="12"/>
  <c r="F1401" i="12"/>
  <c r="E1401" i="12"/>
  <c r="D1401" i="12"/>
  <c r="C1401" i="12"/>
  <c r="B1401" i="12"/>
  <c r="H1400" i="12"/>
  <c r="G1400" i="12"/>
  <c r="F1400" i="12"/>
  <c r="E1400" i="12"/>
  <c r="D1400" i="12"/>
  <c r="C1400" i="12"/>
  <c r="B1400" i="12"/>
  <c r="I1397" i="12"/>
  <c r="I1396" i="12"/>
  <c r="I1395" i="12"/>
  <c r="I1394" i="12"/>
  <c r="I1393" i="12"/>
  <c r="I1392" i="12"/>
  <c r="I1391" i="12"/>
  <c r="I1390" i="12"/>
  <c r="I1389" i="12"/>
  <c r="I1388" i="12"/>
  <c r="I1385" i="12"/>
  <c r="I1384" i="12"/>
  <c r="I1383" i="12"/>
  <c r="I1382" i="12"/>
  <c r="I1381" i="12"/>
  <c r="I1380" i="12"/>
  <c r="I1379" i="12"/>
  <c r="I1378" i="12"/>
  <c r="I1377" i="12"/>
  <c r="I1376" i="12"/>
  <c r="I1373" i="12"/>
  <c r="I1421" i="12" s="1"/>
  <c r="I1372" i="12"/>
  <c r="I1420" i="12" s="1"/>
  <c r="I1371" i="12"/>
  <c r="I1419" i="12" s="1"/>
  <c r="I1370" i="12"/>
  <c r="I1418" i="12" s="1"/>
  <c r="I1369" i="12"/>
  <c r="I1417" i="12" s="1"/>
  <c r="I1368" i="12"/>
  <c r="I1416" i="12" s="1"/>
  <c r="I1367" i="12"/>
  <c r="I1415" i="12" s="1"/>
  <c r="I1366" i="12"/>
  <c r="I1414" i="12" s="1"/>
  <c r="I1365" i="12"/>
  <c r="I1413" i="12" s="1"/>
  <c r="I1364" i="12"/>
  <c r="I1412" i="12" s="1"/>
  <c r="AK3" i="15"/>
  <c r="AL3" i="15"/>
  <c r="AM3" i="15"/>
  <c r="AN3" i="15"/>
  <c r="AO3" i="15"/>
  <c r="AP3" i="15"/>
  <c r="AQ3" i="15"/>
  <c r="AK4" i="15"/>
  <c r="AL4" i="15"/>
  <c r="AM4" i="15"/>
  <c r="AN4" i="15"/>
  <c r="AO4" i="15"/>
  <c r="AP4" i="15"/>
  <c r="AQ4" i="15"/>
  <c r="AK5" i="15"/>
  <c r="AL5" i="15"/>
  <c r="AM5" i="15"/>
  <c r="AN5" i="15"/>
  <c r="AO5" i="15"/>
  <c r="AP5" i="15"/>
  <c r="AQ5" i="15"/>
  <c r="AK6" i="15"/>
  <c r="AL6" i="15"/>
  <c r="AM6" i="15"/>
  <c r="AN6" i="15"/>
  <c r="AO6" i="15"/>
  <c r="AP6" i="15"/>
  <c r="AQ6" i="15"/>
  <c r="AK7" i="15"/>
  <c r="AL7" i="15"/>
  <c r="AM7" i="15"/>
  <c r="AN7" i="15"/>
  <c r="AO7" i="15"/>
  <c r="AP7" i="15"/>
  <c r="AQ7" i="15"/>
  <c r="AK8" i="15"/>
  <c r="AL8" i="15"/>
  <c r="AM8" i="15"/>
  <c r="AN8" i="15"/>
  <c r="AO8" i="15"/>
  <c r="AP8" i="15"/>
  <c r="AQ8" i="15"/>
  <c r="AK9" i="15"/>
  <c r="AL9" i="15"/>
  <c r="AM9" i="15"/>
  <c r="AN9" i="15"/>
  <c r="AO9" i="15"/>
  <c r="AP9" i="15"/>
  <c r="AQ9" i="15"/>
  <c r="AK10" i="15"/>
  <c r="AL10" i="15"/>
  <c r="AM10" i="15"/>
  <c r="AN10" i="15"/>
  <c r="AO10" i="15"/>
  <c r="AP10" i="15"/>
  <c r="AQ10" i="15"/>
  <c r="AK11" i="15"/>
  <c r="AL11" i="15"/>
  <c r="AM11" i="15"/>
  <c r="AN11" i="15"/>
  <c r="AO11" i="15"/>
  <c r="AP11" i="15"/>
  <c r="AQ11" i="15"/>
  <c r="AL2" i="15"/>
  <c r="AM2" i="15"/>
  <c r="AN2" i="15"/>
  <c r="AO2" i="15"/>
  <c r="AP2" i="15"/>
  <c r="AQ2" i="15"/>
  <c r="AK2" i="15"/>
  <c r="D521" i="11"/>
  <c r="D520" i="11"/>
  <c r="T517" i="11"/>
  <c r="R517" i="11"/>
  <c r="P517" i="11"/>
  <c r="N517" i="11"/>
  <c r="L517" i="11"/>
  <c r="J517" i="11"/>
  <c r="H517" i="11"/>
  <c r="F517" i="11"/>
  <c r="D517" i="11"/>
  <c r="H1359" i="12"/>
  <c r="G1359" i="12"/>
  <c r="F1359" i="12"/>
  <c r="E1359" i="12"/>
  <c r="D1359" i="12"/>
  <c r="C1359" i="12"/>
  <c r="B1359" i="12"/>
  <c r="H1358" i="12"/>
  <c r="G1358" i="12"/>
  <c r="F1358" i="12"/>
  <c r="E1358" i="12"/>
  <c r="D1358" i="12"/>
  <c r="C1358" i="12"/>
  <c r="B1358" i="12"/>
  <c r="H1357" i="12"/>
  <c r="G1357" i="12"/>
  <c r="F1357" i="12"/>
  <c r="E1357" i="12"/>
  <c r="D1357" i="12"/>
  <c r="C1357" i="12"/>
  <c r="B1357" i="12"/>
  <c r="H1356" i="12"/>
  <c r="G1356" i="12"/>
  <c r="F1356" i="12"/>
  <c r="E1356" i="12"/>
  <c r="D1356" i="12"/>
  <c r="C1356" i="12"/>
  <c r="B1356" i="12"/>
  <c r="H1355" i="12"/>
  <c r="G1355" i="12"/>
  <c r="F1355" i="12"/>
  <c r="E1355" i="12"/>
  <c r="D1355" i="12"/>
  <c r="C1355" i="12"/>
  <c r="B1355" i="12"/>
  <c r="H1354" i="12"/>
  <c r="G1354" i="12"/>
  <c r="F1354" i="12"/>
  <c r="E1354" i="12"/>
  <c r="D1354" i="12"/>
  <c r="C1354" i="12"/>
  <c r="B1354" i="12"/>
  <c r="H1353" i="12"/>
  <c r="G1353" i="12"/>
  <c r="F1353" i="12"/>
  <c r="E1353" i="12"/>
  <c r="D1353" i="12"/>
  <c r="C1353" i="12"/>
  <c r="B1353" i="12"/>
  <c r="H1352" i="12"/>
  <c r="G1352" i="12"/>
  <c r="F1352" i="12"/>
  <c r="E1352" i="12"/>
  <c r="D1352" i="12"/>
  <c r="C1352" i="12"/>
  <c r="B1352" i="12"/>
  <c r="H1351" i="12"/>
  <c r="G1351" i="12"/>
  <c r="F1351" i="12"/>
  <c r="E1351" i="12"/>
  <c r="D1351" i="12"/>
  <c r="C1351" i="12"/>
  <c r="B1351" i="12"/>
  <c r="H1350" i="12"/>
  <c r="G1350" i="12"/>
  <c r="F1350" i="12"/>
  <c r="E1350" i="12"/>
  <c r="D1350" i="12"/>
  <c r="C1350" i="12"/>
  <c r="B1350" i="12"/>
  <c r="H1347" i="12"/>
  <c r="G1347" i="12"/>
  <c r="F1347" i="12"/>
  <c r="E1347" i="12"/>
  <c r="D1347" i="12"/>
  <c r="C1347" i="12"/>
  <c r="B1347" i="12"/>
  <c r="H1346" i="12"/>
  <c r="G1346" i="12"/>
  <c r="F1346" i="12"/>
  <c r="E1346" i="12"/>
  <c r="D1346" i="12"/>
  <c r="C1346" i="12"/>
  <c r="B1346" i="12"/>
  <c r="H1345" i="12"/>
  <c r="G1345" i="12"/>
  <c r="F1345" i="12"/>
  <c r="E1345" i="12"/>
  <c r="D1345" i="12"/>
  <c r="C1345" i="12"/>
  <c r="B1345" i="12"/>
  <c r="H1344" i="12"/>
  <c r="G1344" i="12"/>
  <c r="F1344" i="12"/>
  <c r="E1344" i="12"/>
  <c r="D1344" i="12"/>
  <c r="C1344" i="12"/>
  <c r="B1344" i="12"/>
  <c r="H1343" i="12"/>
  <c r="G1343" i="12"/>
  <c r="F1343" i="12"/>
  <c r="E1343" i="12"/>
  <c r="D1343" i="12"/>
  <c r="C1343" i="12"/>
  <c r="B1343" i="12"/>
  <c r="H1342" i="12"/>
  <c r="G1342" i="12"/>
  <c r="F1342" i="12"/>
  <c r="E1342" i="12"/>
  <c r="D1342" i="12"/>
  <c r="C1342" i="12"/>
  <c r="B1342" i="12"/>
  <c r="H1341" i="12"/>
  <c r="G1341" i="12"/>
  <c r="F1341" i="12"/>
  <c r="E1341" i="12"/>
  <c r="D1341" i="12"/>
  <c r="C1341" i="12"/>
  <c r="B1341" i="12"/>
  <c r="H1340" i="12"/>
  <c r="G1340" i="12"/>
  <c r="F1340" i="12"/>
  <c r="E1340" i="12"/>
  <c r="D1340" i="12"/>
  <c r="C1340" i="12"/>
  <c r="B1340" i="12"/>
  <c r="H1339" i="12"/>
  <c r="G1339" i="12"/>
  <c r="F1339" i="12"/>
  <c r="E1339" i="12"/>
  <c r="D1339" i="12"/>
  <c r="C1339" i="12"/>
  <c r="B1339" i="12"/>
  <c r="H1338" i="12"/>
  <c r="G1338" i="12"/>
  <c r="F1338" i="12"/>
  <c r="E1338" i="12"/>
  <c r="D1338" i="12"/>
  <c r="C1338" i="12"/>
  <c r="B1338" i="12"/>
  <c r="I1335" i="12"/>
  <c r="I1334" i="12"/>
  <c r="I1333" i="12"/>
  <c r="I1332" i="12"/>
  <c r="I1331" i="12"/>
  <c r="I1330" i="12"/>
  <c r="I1329" i="12"/>
  <c r="I1328" i="12"/>
  <c r="I1327" i="12"/>
  <c r="I1326" i="12"/>
  <c r="I1323" i="12"/>
  <c r="I1322" i="12"/>
  <c r="I1321" i="12"/>
  <c r="I1320" i="12"/>
  <c r="I1319" i="12"/>
  <c r="I1318" i="12"/>
  <c r="I1317" i="12"/>
  <c r="I1316" i="12"/>
  <c r="I1315" i="12"/>
  <c r="I1314" i="12"/>
  <c r="I1311" i="12"/>
  <c r="I1359" i="12" s="1"/>
  <c r="I1310" i="12"/>
  <c r="I1358" i="12" s="1"/>
  <c r="I1309" i="12"/>
  <c r="I1357" i="12" s="1"/>
  <c r="I1308" i="12"/>
  <c r="I1356" i="12" s="1"/>
  <c r="I1307" i="12"/>
  <c r="I1355" i="12" s="1"/>
  <c r="I1306" i="12"/>
  <c r="I1354" i="12" s="1"/>
  <c r="I1305" i="12"/>
  <c r="I1353" i="12" s="1"/>
  <c r="I1304" i="12"/>
  <c r="I1352" i="12" s="1"/>
  <c r="I1303" i="12"/>
  <c r="I1351" i="12" s="1"/>
  <c r="I1302" i="12"/>
  <c r="I1350" i="12" s="1"/>
  <c r="N496" i="11"/>
  <c r="AD3" i="15"/>
  <c r="AE3" i="15"/>
  <c r="AF3" i="15"/>
  <c r="AG3" i="15"/>
  <c r="AH3" i="15"/>
  <c r="AI3" i="15"/>
  <c r="AJ3" i="15"/>
  <c r="AD4" i="15"/>
  <c r="AE4" i="15"/>
  <c r="AF4" i="15"/>
  <c r="AG4" i="15"/>
  <c r="AH4" i="15"/>
  <c r="AI4" i="15"/>
  <c r="AJ4" i="15"/>
  <c r="AD5" i="15"/>
  <c r="AE5" i="15"/>
  <c r="AF5" i="15"/>
  <c r="AG5" i="15"/>
  <c r="AH5" i="15"/>
  <c r="AI5" i="15"/>
  <c r="AJ5" i="15"/>
  <c r="AD6" i="15"/>
  <c r="AE6" i="15"/>
  <c r="AF6" i="15"/>
  <c r="AG6" i="15"/>
  <c r="AH6" i="15"/>
  <c r="AI6" i="15"/>
  <c r="AJ6" i="15"/>
  <c r="AD7" i="15"/>
  <c r="AE7" i="15"/>
  <c r="AF7" i="15"/>
  <c r="AG7" i="15"/>
  <c r="AH7" i="15"/>
  <c r="AI7" i="15"/>
  <c r="AJ7" i="15"/>
  <c r="AD8" i="15"/>
  <c r="AE8" i="15"/>
  <c r="AF8" i="15"/>
  <c r="AG8" i="15"/>
  <c r="AH8" i="15"/>
  <c r="AI8" i="15"/>
  <c r="AJ8" i="15"/>
  <c r="AD9" i="15"/>
  <c r="AE9" i="15"/>
  <c r="AF9" i="15"/>
  <c r="AG9" i="15"/>
  <c r="AH9" i="15"/>
  <c r="AI9" i="15"/>
  <c r="AJ9" i="15"/>
  <c r="AD10" i="15"/>
  <c r="AE10" i="15"/>
  <c r="AF10" i="15"/>
  <c r="AG10" i="15"/>
  <c r="AH10" i="15"/>
  <c r="AI10" i="15"/>
  <c r="AJ10" i="15"/>
  <c r="AD11" i="15"/>
  <c r="AE11" i="15"/>
  <c r="AF11" i="15"/>
  <c r="AG11" i="15"/>
  <c r="AH11" i="15"/>
  <c r="AI11" i="15"/>
  <c r="AJ11" i="15"/>
  <c r="AE2" i="15"/>
  <c r="AF2" i="15"/>
  <c r="AG2" i="15"/>
  <c r="AH2" i="15"/>
  <c r="AI2" i="15"/>
  <c r="AJ2" i="15"/>
  <c r="AD2" i="15"/>
  <c r="H1297" i="12"/>
  <c r="G1297" i="12"/>
  <c r="F1297" i="12"/>
  <c r="E1297" i="12"/>
  <c r="D1297" i="12"/>
  <c r="C1297" i="12"/>
  <c r="B1297" i="12"/>
  <c r="H1296" i="12"/>
  <c r="G1296" i="12"/>
  <c r="F1296" i="12"/>
  <c r="E1296" i="12"/>
  <c r="D1296" i="12"/>
  <c r="C1296" i="12"/>
  <c r="B1296" i="12"/>
  <c r="H1295" i="12"/>
  <c r="G1295" i="12"/>
  <c r="F1295" i="12"/>
  <c r="E1295" i="12"/>
  <c r="D1295" i="12"/>
  <c r="C1295" i="12"/>
  <c r="B1295" i="12"/>
  <c r="H1294" i="12"/>
  <c r="G1294" i="12"/>
  <c r="F1294" i="12"/>
  <c r="E1294" i="12"/>
  <c r="D1294" i="12"/>
  <c r="C1294" i="12"/>
  <c r="B1294" i="12"/>
  <c r="H1293" i="12"/>
  <c r="G1293" i="12"/>
  <c r="F1293" i="12"/>
  <c r="E1293" i="12"/>
  <c r="D1293" i="12"/>
  <c r="C1293" i="12"/>
  <c r="B1293" i="12"/>
  <c r="H1292" i="12"/>
  <c r="G1292" i="12"/>
  <c r="F1292" i="12"/>
  <c r="E1292" i="12"/>
  <c r="D1292" i="12"/>
  <c r="C1292" i="12"/>
  <c r="B1292" i="12"/>
  <c r="H1291" i="12"/>
  <c r="G1291" i="12"/>
  <c r="F1291" i="12"/>
  <c r="E1291" i="12"/>
  <c r="D1291" i="12"/>
  <c r="C1291" i="12"/>
  <c r="B1291" i="12"/>
  <c r="H1290" i="12"/>
  <c r="G1290" i="12"/>
  <c r="F1290" i="12"/>
  <c r="E1290" i="12"/>
  <c r="D1290" i="12"/>
  <c r="C1290" i="12"/>
  <c r="B1290" i="12"/>
  <c r="H1289" i="12"/>
  <c r="G1289" i="12"/>
  <c r="F1289" i="12"/>
  <c r="E1289" i="12"/>
  <c r="D1289" i="12"/>
  <c r="C1289" i="12"/>
  <c r="B1289" i="12"/>
  <c r="H1288" i="12"/>
  <c r="G1288" i="12"/>
  <c r="F1288" i="12"/>
  <c r="E1288" i="12"/>
  <c r="D1288" i="12"/>
  <c r="C1288" i="12"/>
  <c r="B1288" i="12"/>
  <c r="H1285" i="12"/>
  <c r="G1285" i="12"/>
  <c r="F1285" i="12"/>
  <c r="E1285" i="12"/>
  <c r="D1285" i="12"/>
  <c r="C1285" i="12"/>
  <c r="B1285" i="12"/>
  <c r="H1284" i="12"/>
  <c r="G1284" i="12"/>
  <c r="F1284" i="12"/>
  <c r="E1284" i="12"/>
  <c r="D1284" i="12"/>
  <c r="C1284" i="12"/>
  <c r="B1284" i="12"/>
  <c r="H1283" i="12"/>
  <c r="G1283" i="12"/>
  <c r="F1283" i="12"/>
  <c r="E1283" i="12"/>
  <c r="D1283" i="12"/>
  <c r="C1283" i="12"/>
  <c r="B1283" i="12"/>
  <c r="H1282" i="12"/>
  <c r="G1282" i="12"/>
  <c r="F1282" i="12"/>
  <c r="E1282" i="12"/>
  <c r="D1282" i="12"/>
  <c r="C1282" i="12"/>
  <c r="B1282" i="12"/>
  <c r="H1281" i="12"/>
  <c r="G1281" i="12"/>
  <c r="F1281" i="12"/>
  <c r="E1281" i="12"/>
  <c r="D1281" i="12"/>
  <c r="C1281" i="12"/>
  <c r="B1281" i="12"/>
  <c r="H1280" i="12"/>
  <c r="G1280" i="12"/>
  <c r="F1280" i="12"/>
  <c r="E1280" i="12"/>
  <c r="D1280" i="12"/>
  <c r="C1280" i="12"/>
  <c r="B1280" i="12"/>
  <c r="H1279" i="12"/>
  <c r="G1279" i="12"/>
  <c r="F1279" i="12"/>
  <c r="E1279" i="12"/>
  <c r="D1279" i="12"/>
  <c r="C1279" i="12"/>
  <c r="B1279" i="12"/>
  <c r="H1278" i="12"/>
  <c r="G1278" i="12"/>
  <c r="F1278" i="12"/>
  <c r="E1278" i="12"/>
  <c r="D1278" i="12"/>
  <c r="C1278" i="12"/>
  <c r="B1278" i="12"/>
  <c r="H1277" i="12"/>
  <c r="G1277" i="12"/>
  <c r="F1277" i="12"/>
  <c r="E1277" i="12"/>
  <c r="D1277" i="12"/>
  <c r="C1277" i="12"/>
  <c r="B1277" i="12"/>
  <c r="H1276" i="12"/>
  <c r="G1276" i="12"/>
  <c r="F1276" i="12"/>
  <c r="E1276" i="12"/>
  <c r="D1276" i="12"/>
  <c r="C1276" i="12"/>
  <c r="B1276" i="12"/>
  <c r="I1273" i="12"/>
  <c r="I1272" i="12"/>
  <c r="I1271" i="12"/>
  <c r="I1270" i="12"/>
  <c r="I1269" i="12"/>
  <c r="I1268" i="12"/>
  <c r="I1267" i="12"/>
  <c r="I1266" i="12"/>
  <c r="I1265" i="12"/>
  <c r="I1264" i="12"/>
  <c r="I1261" i="12"/>
  <c r="I1260" i="12"/>
  <c r="I1259" i="12"/>
  <c r="I1258" i="12"/>
  <c r="I1257" i="12"/>
  <c r="I1256" i="12"/>
  <c r="I1255" i="12"/>
  <c r="I1254" i="12"/>
  <c r="I1253" i="12"/>
  <c r="I1252" i="12"/>
  <c r="I1249" i="12"/>
  <c r="I1297" i="12" s="1"/>
  <c r="I1248" i="12"/>
  <c r="I1296" i="12" s="1"/>
  <c r="I1247" i="12"/>
  <c r="I1295" i="12" s="1"/>
  <c r="I1246" i="12"/>
  <c r="I1294" i="12" s="1"/>
  <c r="I1245" i="12"/>
  <c r="I1293" i="12" s="1"/>
  <c r="I1244" i="12"/>
  <c r="I1292" i="12" s="1"/>
  <c r="I1243" i="12"/>
  <c r="I1291" i="12" s="1"/>
  <c r="I1242" i="12"/>
  <c r="I1290" i="12" s="1"/>
  <c r="I1241" i="12"/>
  <c r="I1289" i="12" s="1"/>
  <c r="I1240" i="12"/>
  <c r="I1288" i="12" s="1"/>
  <c r="D500" i="11"/>
  <c r="D499" i="11"/>
  <c r="D501" i="11" s="1"/>
  <c r="T496" i="11"/>
  <c r="R496" i="11"/>
  <c r="P496" i="11"/>
  <c r="L496" i="11"/>
  <c r="J496" i="11"/>
  <c r="H496" i="11"/>
  <c r="F496" i="11"/>
  <c r="D496" i="11"/>
  <c r="Y3" i="15"/>
  <c r="Z3" i="15"/>
  <c r="AA3" i="15"/>
  <c r="AB3" i="15"/>
  <c r="AC3" i="15"/>
  <c r="Y4" i="15"/>
  <c r="Z4" i="15"/>
  <c r="AA4" i="15"/>
  <c r="AB4" i="15"/>
  <c r="AC4" i="15"/>
  <c r="Y5" i="15"/>
  <c r="Z5" i="15"/>
  <c r="AA5" i="15"/>
  <c r="AB5" i="15"/>
  <c r="AC5" i="15"/>
  <c r="Y6" i="15"/>
  <c r="Z6" i="15"/>
  <c r="AA6" i="15"/>
  <c r="AB6" i="15"/>
  <c r="AC6" i="15"/>
  <c r="Y7" i="15"/>
  <c r="Z7" i="15"/>
  <c r="AA7" i="15"/>
  <c r="AB7" i="15"/>
  <c r="AC7" i="15"/>
  <c r="Y8" i="15"/>
  <c r="Z8" i="15"/>
  <c r="AA8" i="15"/>
  <c r="AB8" i="15"/>
  <c r="AC8" i="15"/>
  <c r="Y9" i="15"/>
  <c r="Z9" i="15"/>
  <c r="AA9" i="15"/>
  <c r="AB9" i="15"/>
  <c r="AC9" i="15"/>
  <c r="Y10" i="15"/>
  <c r="Z10" i="15"/>
  <c r="AA10" i="15"/>
  <c r="AB10" i="15"/>
  <c r="AC10" i="15"/>
  <c r="Y11" i="15"/>
  <c r="Z11" i="15"/>
  <c r="AA11" i="15"/>
  <c r="AB11" i="15"/>
  <c r="AC11" i="15"/>
  <c r="Z2" i="15"/>
  <c r="AA2" i="15"/>
  <c r="AB2" i="15"/>
  <c r="AC2" i="15"/>
  <c r="Y2" i="15"/>
  <c r="P475" i="11"/>
  <c r="D478" i="11"/>
  <c r="D479" i="11"/>
  <c r="D480" i="11" s="1"/>
  <c r="D475" i="11"/>
  <c r="F475" i="11"/>
  <c r="H475" i="11"/>
  <c r="J475" i="11"/>
  <c r="L475" i="11"/>
  <c r="N475" i="11"/>
  <c r="R475" i="11"/>
  <c r="T475" i="11"/>
  <c r="W3" i="15"/>
  <c r="W4" i="15"/>
  <c r="W5" i="15"/>
  <c r="W6" i="15"/>
  <c r="W7" i="15"/>
  <c r="W8" i="15"/>
  <c r="W9" i="15"/>
  <c r="W10" i="15"/>
  <c r="W11" i="15"/>
  <c r="W2" i="15"/>
  <c r="AK73" i="7"/>
  <c r="AK74" i="7"/>
  <c r="AK75" i="7"/>
  <c r="AK76" i="7"/>
  <c r="AK77" i="7"/>
  <c r="H1235" i="12"/>
  <c r="G1235" i="12"/>
  <c r="F1235" i="12"/>
  <c r="E1235" i="12"/>
  <c r="D1235" i="12"/>
  <c r="C1235" i="12"/>
  <c r="B1235" i="12"/>
  <c r="H1234" i="12"/>
  <c r="G1234" i="12"/>
  <c r="F1234" i="12"/>
  <c r="E1234" i="12"/>
  <c r="D1234" i="12"/>
  <c r="C1234" i="12"/>
  <c r="B1234" i="12"/>
  <c r="H1233" i="12"/>
  <c r="G1233" i="12"/>
  <c r="F1233" i="12"/>
  <c r="E1233" i="12"/>
  <c r="D1233" i="12"/>
  <c r="C1233" i="12"/>
  <c r="B1233" i="12"/>
  <c r="H1232" i="12"/>
  <c r="G1232" i="12"/>
  <c r="F1232" i="12"/>
  <c r="E1232" i="12"/>
  <c r="D1232" i="12"/>
  <c r="C1232" i="12"/>
  <c r="B1232" i="12"/>
  <c r="H1231" i="12"/>
  <c r="G1231" i="12"/>
  <c r="F1231" i="12"/>
  <c r="E1231" i="12"/>
  <c r="D1231" i="12"/>
  <c r="C1231" i="12"/>
  <c r="B1231" i="12"/>
  <c r="H1230" i="12"/>
  <c r="G1230" i="12"/>
  <c r="F1230" i="12"/>
  <c r="E1230" i="12"/>
  <c r="D1230" i="12"/>
  <c r="C1230" i="12"/>
  <c r="B1230" i="12"/>
  <c r="H1229" i="12"/>
  <c r="G1229" i="12"/>
  <c r="F1229" i="12"/>
  <c r="E1229" i="12"/>
  <c r="D1229" i="12"/>
  <c r="C1229" i="12"/>
  <c r="B1229" i="12"/>
  <c r="H1228" i="12"/>
  <c r="G1228" i="12"/>
  <c r="F1228" i="12"/>
  <c r="E1228" i="12"/>
  <c r="D1228" i="12"/>
  <c r="C1228" i="12"/>
  <c r="B1228" i="12"/>
  <c r="H1227" i="12"/>
  <c r="G1227" i="12"/>
  <c r="F1227" i="12"/>
  <c r="E1227" i="12"/>
  <c r="D1227" i="12"/>
  <c r="C1227" i="12"/>
  <c r="B1227" i="12"/>
  <c r="H1226" i="12"/>
  <c r="G1226" i="12"/>
  <c r="F1226" i="12"/>
  <c r="E1226" i="12"/>
  <c r="D1226" i="12"/>
  <c r="C1226" i="12"/>
  <c r="B1226" i="12"/>
  <c r="H1223" i="12"/>
  <c r="G1223" i="12"/>
  <c r="F1223" i="12"/>
  <c r="E1223" i="12"/>
  <c r="D1223" i="12"/>
  <c r="C1223" i="12"/>
  <c r="B1223" i="12"/>
  <c r="H1222" i="12"/>
  <c r="G1222" i="12"/>
  <c r="F1222" i="12"/>
  <c r="E1222" i="12"/>
  <c r="D1222" i="12"/>
  <c r="C1222" i="12"/>
  <c r="B1222" i="12"/>
  <c r="H1221" i="12"/>
  <c r="G1221" i="12"/>
  <c r="F1221" i="12"/>
  <c r="E1221" i="12"/>
  <c r="D1221" i="12"/>
  <c r="C1221" i="12"/>
  <c r="B1221" i="12"/>
  <c r="H1220" i="12"/>
  <c r="G1220" i="12"/>
  <c r="F1220" i="12"/>
  <c r="E1220" i="12"/>
  <c r="D1220" i="12"/>
  <c r="C1220" i="12"/>
  <c r="B1220" i="12"/>
  <c r="H1219" i="12"/>
  <c r="G1219" i="12"/>
  <c r="F1219" i="12"/>
  <c r="E1219" i="12"/>
  <c r="D1219" i="12"/>
  <c r="C1219" i="12"/>
  <c r="B1219" i="12"/>
  <c r="H1218" i="12"/>
  <c r="G1218" i="12"/>
  <c r="F1218" i="12"/>
  <c r="E1218" i="12"/>
  <c r="D1218" i="12"/>
  <c r="C1218" i="12"/>
  <c r="B1218" i="12"/>
  <c r="H1217" i="12"/>
  <c r="G1217" i="12"/>
  <c r="F1217" i="12"/>
  <c r="E1217" i="12"/>
  <c r="D1217" i="12"/>
  <c r="C1217" i="12"/>
  <c r="B1217" i="12"/>
  <c r="H1216" i="12"/>
  <c r="G1216" i="12"/>
  <c r="F1216" i="12"/>
  <c r="E1216" i="12"/>
  <c r="D1216" i="12"/>
  <c r="C1216" i="12"/>
  <c r="B1216" i="12"/>
  <c r="H1215" i="12"/>
  <c r="G1215" i="12"/>
  <c r="F1215" i="12"/>
  <c r="E1215" i="12"/>
  <c r="D1215" i="12"/>
  <c r="C1215" i="12"/>
  <c r="B1215" i="12"/>
  <c r="H1214" i="12"/>
  <c r="G1214" i="12"/>
  <c r="F1214" i="12"/>
  <c r="E1214" i="12"/>
  <c r="D1214" i="12"/>
  <c r="C1214" i="12"/>
  <c r="B1214" i="12"/>
  <c r="I1211" i="12"/>
  <c r="I1210" i="12"/>
  <c r="I1209" i="12"/>
  <c r="I1208" i="12"/>
  <c r="I1207" i="12"/>
  <c r="I1206" i="12"/>
  <c r="I1205" i="12"/>
  <c r="I1204" i="12"/>
  <c r="I1203" i="12"/>
  <c r="I1202" i="12"/>
  <c r="I1199" i="12"/>
  <c r="I1198" i="12"/>
  <c r="I1197" i="12"/>
  <c r="I1196" i="12"/>
  <c r="I1195" i="12"/>
  <c r="I1194" i="12"/>
  <c r="I1193" i="12"/>
  <c r="I1192" i="12"/>
  <c r="I1191" i="12"/>
  <c r="I1190" i="12"/>
  <c r="I1187" i="12"/>
  <c r="I1235" i="12" s="1"/>
  <c r="I1186" i="12"/>
  <c r="I1234" i="12" s="1"/>
  <c r="I1185" i="12"/>
  <c r="I1233" i="12" s="1"/>
  <c r="I1184" i="12"/>
  <c r="I1232" i="12" s="1"/>
  <c r="I1183" i="12"/>
  <c r="I1231" i="12" s="1"/>
  <c r="I1182" i="12"/>
  <c r="I1230" i="12" s="1"/>
  <c r="I1181" i="12"/>
  <c r="I1229" i="12" s="1"/>
  <c r="I1180" i="12"/>
  <c r="I1228" i="12" s="1"/>
  <c r="I1179" i="12"/>
  <c r="I1227" i="12" s="1"/>
  <c r="I1178" i="12"/>
  <c r="I1226" i="12" s="1"/>
  <c r="I1121" i="12"/>
  <c r="V3" i="15"/>
  <c r="V4" i="15"/>
  <c r="V5" i="15"/>
  <c r="V6" i="15"/>
  <c r="V7" i="15"/>
  <c r="V8" i="15"/>
  <c r="V9" i="15"/>
  <c r="V10" i="15"/>
  <c r="V11" i="15"/>
  <c r="V2" i="15"/>
  <c r="U3" i="15"/>
  <c r="U4" i="15"/>
  <c r="U5" i="15"/>
  <c r="U6" i="15"/>
  <c r="U7" i="15"/>
  <c r="U8" i="15"/>
  <c r="U9" i="15"/>
  <c r="U10" i="15"/>
  <c r="U11" i="15"/>
  <c r="U2" i="15"/>
  <c r="R454" i="11"/>
  <c r="B458" i="11" s="1"/>
  <c r="D458" i="11"/>
  <c r="D457" i="11"/>
  <c r="D459" i="11" s="1"/>
  <c r="T454" i="11"/>
  <c r="P454" i="11"/>
  <c r="N454" i="11"/>
  <c r="L454" i="11"/>
  <c r="J454" i="11"/>
  <c r="H454" i="11"/>
  <c r="F454" i="11"/>
  <c r="D454" i="11"/>
  <c r="B457" i="11" s="1"/>
  <c r="H1173" i="12"/>
  <c r="G1173" i="12"/>
  <c r="F1173" i="12"/>
  <c r="E1173" i="12"/>
  <c r="D1173" i="12"/>
  <c r="C1173" i="12"/>
  <c r="B1173" i="12"/>
  <c r="H1172" i="12"/>
  <c r="G1172" i="12"/>
  <c r="F1172" i="12"/>
  <c r="E1172" i="12"/>
  <c r="D1172" i="12"/>
  <c r="C1172" i="12"/>
  <c r="B1172" i="12"/>
  <c r="H1171" i="12"/>
  <c r="G1171" i="12"/>
  <c r="F1171" i="12"/>
  <c r="E1171" i="12"/>
  <c r="D1171" i="12"/>
  <c r="C1171" i="12"/>
  <c r="B1171" i="12"/>
  <c r="H1170" i="12"/>
  <c r="G1170" i="12"/>
  <c r="F1170" i="12"/>
  <c r="E1170" i="12"/>
  <c r="D1170" i="12"/>
  <c r="C1170" i="12"/>
  <c r="B1170" i="12"/>
  <c r="H1169" i="12"/>
  <c r="G1169" i="12"/>
  <c r="F1169" i="12"/>
  <c r="E1169" i="12"/>
  <c r="D1169" i="12"/>
  <c r="C1169" i="12"/>
  <c r="B1169" i="12"/>
  <c r="H1168" i="12"/>
  <c r="G1168" i="12"/>
  <c r="F1168" i="12"/>
  <c r="E1168" i="12"/>
  <c r="D1168" i="12"/>
  <c r="C1168" i="12"/>
  <c r="B1168" i="12"/>
  <c r="H1167" i="12"/>
  <c r="G1167" i="12"/>
  <c r="F1167" i="12"/>
  <c r="E1167" i="12"/>
  <c r="D1167" i="12"/>
  <c r="C1167" i="12"/>
  <c r="B1167" i="12"/>
  <c r="H1166" i="12"/>
  <c r="G1166" i="12"/>
  <c r="F1166" i="12"/>
  <c r="E1166" i="12"/>
  <c r="D1166" i="12"/>
  <c r="C1166" i="12"/>
  <c r="B1166" i="12"/>
  <c r="H1165" i="12"/>
  <c r="G1165" i="12"/>
  <c r="F1165" i="12"/>
  <c r="E1165" i="12"/>
  <c r="D1165" i="12"/>
  <c r="C1165" i="12"/>
  <c r="B1165" i="12"/>
  <c r="H1164" i="12"/>
  <c r="G1164" i="12"/>
  <c r="F1164" i="12"/>
  <c r="E1164" i="12"/>
  <c r="D1164" i="12"/>
  <c r="C1164" i="12"/>
  <c r="B1164" i="12"/>
  <c r="H1161" i="12"/>
  <c r="G1161" i="12"/>
  <c r="F1161" i="12"/>
  <c r="E1161" i="12"/>
  <c r="D1161" i="12"/>
  <c r="C1161" i="12"/>
  <c r="I1161" i="12" s="1"/>
  <c r="B1161" i="12"/>
  <c r="H1160" i="12"/>
  <c r="G1160" i="12"/>
  <c r="F1160" i="12"/>
  <c r="E1160" i="12"/>
  <c r="D1160" i="12"/>
  <c r="C1160" i="12"/>
  <c r="B1160" i="12"/>
  <c r="H1159" i="12"/>
  <c r="G1159" i="12"/>
  <c r="F1159" i="12"/>
  <c r="E1159" i="12"/>
  <c r="D1159" i="12"/>
  <c r="C1159" i="12"/>
  <c r="B1159" i="12"/>
  <c r="H1158" i="12"/>
  <c r="G1158" i="12"/>
  <c r="F1158" i="12"/>
  <c r="E1158" i="12"/>
  <c r="D1158" i="12"/>
  <c r="C1158" i="12"/>
  <c r="B1158" i="12"/>
  <c r="H1157" i="12"/>
  <c r="G1157" i="12"/>
  <c r="F1157" i="12"/>
  <c r="E1157" i="12"/>
  <c r="D1157" i="12"/>
  <c r="C1157" i="12"/>
  <c r="I1157" i="12" s="1"/>
  <c r="B1157" i="12"/>
  <c r="H1156" i="12"/>
  <c r="G1156" i="12"/>
  <c r="F1156" i="12"/>
  <c r="E1156" i="12"/>
  <c r="D1156" i="12"/>
  <c r="C1156" i="12"/>
  <c r="B1156" i="12"/>
  <c r="H1155" i="12"/>
  <c r="G1155" i="12"/>
  <c r="F1155" i="12"/>
  <c r="E1155" i="12"/>
  <c r="D1155" i="12"/>
  <c r="C1155" i="12"/>
  <c r="B1155" i="12"/>
  <c r="H1154" i="12"/>
  <c r="G1154" i="12"/>
  <c r="F1154" i="12"/>
  <c r="E1154" i="12"/>
  <c r="D1154" i="12"/>
  <c r="C1154" i="12"/>
  <c r="B1154" i="12"/>
  <c r="H1153" i="12"/>
  <c r="G1153" i="12"/>
  <c r="F1153" i="12"/>
  <c r="E1153" i="12"/>
  <c r="D1153" i="12"/>
  <c r="C1153" i="12"/>
  <c r="I1153" i="12" s="1"/>
  <c r="B1153" i="12"/>
  <c r="H1152" i="12"/>
  <c r="G1152" i="12"/>
  <c r="F1152" i="12"/>
  <c r="E1152" i="12"/>
  <c r="D1152" i="12"/>
  <c r="C1152" i="12"/>
  <c r="B1152" i="12"/>
  <c r="I1149" i="12"/>
  <c r="I1148" i="12"/>
  <c r="I1147" i="12"/>
  <c r="I1146" i="12"/>
  <c r="I1145" i="12"/>
  <c r="I1144" i="12"/>
  <c r="I1143" i="12"/>
  <c r="I1142" i="12"/>
  <c r="I1141" i="12"/>
  <c r="I1140" i="12"/>
  <c r="I1137" i="12"/>
  <c r="I1136" i="12"/>
  <c r="I1135" i="12"/>
  <c r="I1134" i="12"/>
  <c r="I1133" i="12"/>
  <c r="I1132" i="12"/>
  <c r="I1131" i="12"/>
  <c r="I1130" i="12"/>
  <c r="I1129" i="12"/>
  <c r="I1128" i="12"/>
  <c r="I1125" i="12"/>
  <c r="I1173" i="12" s="1"/>
  <c r="I1124" i="12"/>
  <c r="I1172" i="12" s="1"/>
  <c r="I1123" i="12"/>
  <c r="I1171" i="12" s="1"/>
  <c r="I1122" i="12"/>
  <c r="I1169" i="12"/>
  <c r="I1120" i="12"/>
  <c r="I1119" i="12"/>
  <c r="I1167" i="12" s="1"/>
  <c r="I1118" i="12"/>
  <c r="I1117" i="12"/>
  <c r="I1116" i="12"/>
  <c r="T433" i="11"/>
  <c r="R433" i="11"/>
  <c r="P433" i="11"/>
  <c r="N433" i="11"/>
  <c r="L433" i="11"/>
  <c r="B437" i="11" s="1"/>
  <c r="AI85" i="7"/>
  <c r="AI86" i="7"/>
  <c r="AI87" i="7"/>
  <c r="AI88" i="7"/>
  <c r="AI89" i="7"/>
  <c r="AI90" i="7"/>
  <c r="AI91" i="7"/>
  <c r="AI92" i="7"/>
  <c r="AI93" i="7"/>
  <c r="AI94" i="7"/>
  <c r="AI95" i="7"/>
  <c r="AI96" i="7"/>
  <c r="AI84" i="7"/>
  <c r="AI36" i="7"/>
  <c r="AI37" i="7"/>
  <c r="AI38" i="7"/>
  <c r="AI39" i="7"/>
  <c r="AI40" i="7"/>
  <c r="AI41" i="7"/>
  <c r="AI42" i="7"/>
  <c r="AI43" i="7"/>
  <c r="AI44" i="7"/>
  <c r="AI45" i="7"/>
  <c r="AI46" i="7"/>
  <c r="AI47" i="7"/>
  <c r="AI35" i="7"/>
  <c r="D437" i="11"/>
  <c r="D436" i="11"/>
  <c r="D438" i="11" s="1"/>
  <c r="J433" i="11"/>
  <c r="H433" i="11"/>
  <c r="F433" i="11"/>
  <c r="D433" i="11"/>
  <c r="H1111" i="12"/>
  <c r="G1111" i="12"/>
  <c r="F1111" i="12"/>
  <c r="E1111" i="12"/>
  <c r="D1111" i="12"/>
  <c r="C1111" i="12"/>
  <c r="B1111" i="12"/>
  <c r="H1110" i="12"/>
  <c r="G1110" i="12"/>
  <c r="F1110" i="12"/>
  <c r="E1110" i="12"/>
  <c r="D1110" i="12"/>
  <c r="C1110" i="12"/>
  <c r="B1110" i="12"/>
  <c r="H1109" i="12"/>
  <c r="G1109" i="12"/>
  <c r="F1109" i="12"/>
  <c r="E1109" i="12"/>
  <c r="D1109" i="12"/>
  <c r="C1109" i="12"/>
  <c r="B1109" i="12"/>
  <c r="H1108" i="12"/>
  <c r="G1108" i="12"/>
  <c r="F1108" i="12"/>
  <c r="E1108" i="12"/>
  <c r="D1108" i="12"/>
  <c r="C1108" i="12"/>
  <c r="B1108" i="12"/>
  <c r="H1107" i="12"/>
  <c r="G1107" i="12"/>
  <c r="F1107" i="12"/>
  <c r="E1107" i="12"/>
  <c r="D1107" i="12"/>
  <c r="C1107" i="12"/>
  <c r="B1107" i="12"/>
  <c r="H1106" i="12"/>
  <c r="G1106" i="12"/>
  <c r="F1106" i="12"/>
  <c r="E1106" i="12"/>
  <c r="D1106" i="12"/>
  <c r="C1106" i="12"/>
  <c r="B1106" i="12"/>
  <c r="H1105" i="12"/>
  <c r="G1105" i="12"/>
  <c r="F1105" i="12"/>
  <c r="E1105" i="12"/>
  <c r="D1105" i="12"/>
  <c r="C1105" i="12"/>
  <c r="B1105" i="12"/>
  <c r="H1104" i="12"/>
  <c r="G1104" i="12"/>
  <c r="F1104" i="12"/>
  <c r="E1104" i="12"/>
  <c r="D1104" i="12"/>
  <c r="C1104" i="12"/>
  <c r="B1104" i="12"/>
  <c r="H1103" i="12"/>
  <c r="G1103" i="12"/>
  <c r="F1103" i="12"/>
  <c r="E1103" i="12"/>
  <c r="D1103" i="12"/>
  <c r="C1103" i="12"/>
  <c r="B1103" i="12"/>
  <c r="H1102" i="12"/>
  <c r="G1102" i="12"/>
  <c r="F1102" i="12"/>
  <c r="E1102" i="12"/>
  <c r="D1102" i="12"/>
  <c r="C1102" i="12"/>
  <c r="B1102" i="12"/>
  <c r="H1099" i="12"/>
  <c r="G1099" i="12"/>
  <c r="F1099" i="12"/>
  <c r="E1099" i="12"/>
  <c r="D1099" i="12"/>
  <c r="C1099" i="12"/>
  <c r="B1099" i="12"/>
  <c r="H1098" i="12"/>
  <c r="G1098" i="12"/>
  <c r="F1098" i="12"/>
  <c r="E1098" i="12"/>
  <c r="D1098" i="12"/>
  <c r="C1098" i="12"/>
  <c r="B1098" i="12"/>
  <c r="H1097" i="12"/>
  <c r="G1097" i="12"/>
  <c r="F1097" i="12"/>
  <c r="E1097" i="12"/>
  <c r="D1097" i="12"/>
  <c r="C1097" i="12"/>
  <c r="B1097" i="12"/>
  <c r="H1096" i="12"/>
  <c r="G1096" i="12"/>
  <c r="F1096" i="12"/>
  <c r="E1096" i="12"/>
  <c r="D1096" i="12"/>
  <c r="C1096" i="12"/>
  <c r="B1096" i="12"/>
  <c r="H1095" i="12"/>
  <c r="G1095" i="12"/>
  <c r="F1095" i="12"/>
  <c r="E1095" i="12"/>
  <c r="D1095" i="12"/>
  <c r="C1095" i="12"/>
  <c r="B1095" i="12"/>
  <c r="H1094" i="12"/>
  <c r="G1094" i="12"/>
  <c r="F1094" i="12"/>
  <c r="E1094" i="12"/>
  <c r="D1094" i="12"/>
  <c r="C1094" i="12"/>
  <c r="B1094" i="12"/>
  <c r="H1093" i="12"/>
  <c r="G1093" i="12"/>
  <c r="F1093" i="12"/>
  <c r="E1093" i="12"/>
  <c r="D1093" i="12"/>
  <c r="C1093" i="12"/>
  <c r="B1093" i="12"/>
  <c r="H1092" i="12"/>
  <c r="G1092" i="12"/>
  <c r="F1092" i="12"/>
  <c r="E1092" i="12"/>
  <c r="D1092" i="12"/>
  <c r="C1092" i="12"/>
  <c r="B1092" i="12"/>
  <c r="H1091" i="12"/>
  <c r="G1091" i="12"/>
  <c r="F1091" i="12"/>
  <c r="E1091" i="12"/>
  <c r="D1091" i="12"/>
  <c r="C1091" i="12"/>
  <c r="B1091" i="12"/>
  <c r="H1090" i="12"/>
  <c r="G1090" i="12"/>
  <c r="F1090" i="12"/>
  <c r="E1090" i="12"/>
  <c r="D1090" i="12"/>
  <c r="C1090" i="12"/>
  <c r="B1090" i="12"/>
  <c r="I1087" i="12"/>
  <c r="I1086" i="12"/>
  <c r="I1085" i="12"/>
  <c r="I1084" i="12"/>
  <c r="I1083" i="12"/>
  <c r="I1082" i="12"/>
  <c r="I1081" i="12"/>
  <c r="I1080" i="12"/>
  <c r="I1079" i="12"/>
  <c r="I1078" i="12"/>
  <c r="I1075" i="12"/>
  <c r="I1074" i="12"/>
  <c r="I1073" i="12"/>
  <c r="I1072" i="12"/>
  <c r="I1071" i="12"/>
  <c r="I1070" i="12"/>
  <c r="I1069" i="12"/>
  <c r="I1068" i="12"/>
  <c r="I1067" i="12"/>
  <c r="I1066" i="12"/>
  <c r="I1063" i="12"/>
  <c r="I1111" i="12" s="1"/>
  <c r="I1062" i="12"/>
  <c r="I1061" i="12"/>
  <c r="I1060" i="12"/>
  <c r="I1059" i="12"/>
  <c r="I1058" i="12"/>
  <c r="I1057" i="12"/>
  <c r="I1105" i="12"/>
  <c r="I1056" i="12"/>
  <c r="I1055" i="12"/>
  <c r="I1103" i="12" s="1"/>
  <c r="I1054" i="12"/>
  <c r="AH85" i="7"/>
  <c r="AH86" i="7"/>
  <c r="AH87" i="7"/>
  <c r="AH88" i="7"/>
  <c r="AH89" i="7"/>
  <c r="AH90" i="7"/>
  <c r="AH91" i="7"/>
  <c r="AH92" i="7"/>
  <c r="AH93" i="7"/>
  <c r="AH94" i="7"/>
  <c r="AH95" i="7"/>
  <c r="AH96" i="7"/>
  <c r="AH84" i="7"/>
  <c r="AH36" i="7"/>
  <c r="AH37" i="7"/>
  <c r="AH38" i="7"/>
  <c r="AH39" i="7"/>
  <c r="AH40" i="7"/>
  <c r="AH41" i="7"/>
  <c r="AH42" i="7"/>
  <c r="AH43" i="7"/>
  <c r="AH44" i="7"/>
  <c r="AH45" i="7"/>
  <c r="AH46" i="7"/>
  <c r="AH47" i="7"/>
  <c r="AH35" i="7"/>
  <c r="D415" i="11"/>
  <c r="D417" i="11" s="1"/>
  <c r="D416" i="11"/>
  <c r="D412" i="11"/>
  <c r="F412" i="11"/>
  <c r="H412" i="11"/>
  <c r="J412" i="11"/>
  <c r="L412" i="11"/>
  <c r="N412" i="11"/>
  <c r="P412" i="11"/>
  <c r="R412" i="11"/>
  <c r="T412" i="11"/>
  <c r="B1028" i="12"/>
  <c r="C1028" i="12"/>
  <c r="D1028" i="12"/>
  <c r="E1028" i="12"/>
  <c r="F1028" i="12"/>
  <c r="G1028" i="12"/>
  <c r="H1028" i="12"/>
  <c r="B1029" i="12"/>
  <c r="C1029" i="12"/>
  <c r="D1029" i="12"/>
  <c r="E1029" i="12"/>
  <c r="F1029" i="12"/>
  <c r="G1029" i="12"/>
  <c r="H1029" i="12"/>
  <c r="B1030" i="12"/>
  <c r="I1030" i="12" s="1"/>
  <c r="C1030" i="12"/>
  <c r="D1030" i="12"/>
  <c r="E1030" i="12"/>
  <c r="F1030" i="12"/>
  <c r="G1030" i="12"/>
  <c r="H1030" i="12"/>
  <c r="B1031" i="12"/>
  <c r="C1031" i="12"/>
  <c r="D1031" i="12"/>
  <c r="E1031" i="12"/>
  <c r="F1031" i="12"/>
  <c r="G1031" i="12"/>
  <c r="H1031" i="12"/>
  <c r="B1032" i="12"/>
  <c r="C1032" i="12"/>
  <c r="D1032" i="12"/>
  <c r="E1032" i="12"/>
  <c r="F1032" i="12"/>
  <c r="G1032" i="12"/>
  <c r="H1032" i="12"/>
  <c r="B1033" i="12"/>
  <c r="C1033" i="12"/>
  <c r="D1033" i="12"/>
  <c r="E1033" i="12"/>
  <c r="F1033" i="12"/>
  <c r="G1033" i="12"/>
  <c r="H1033" i="12"/>
  <c r="B1034" i="12"/>
  <c r="I1034" i="12" s="1"/>
  <c r="C1034" i="12"/>
  <c r="D1034" i="12"/>
  <c r="E1034" i="12"/>
  <c r="F1034" i="12"/>
  <c r="G1034" i="12"/>
  <c r="H1034" i="12"/>
  <c r="B1035" i="12"/>
  <c r="C1035" i="12"/>
  <c r="D1035" i="12"/>
  <c r="E1035" i="12"/>
  <c r="F1035" i="12"/>
  <c r="G1035" i="12"/>
  <c r="H1035" i="12"/>
  <c r="B1036" i="12"/>
  <c r="C1036" i="12"/>
  <c r="D1036" i="12"/>
  <c r="E1036" i="12"/>
  <c r="F1036" i="12"/>
  <c r="G1036" i="12"/>
  <c r="H1036" i="12"/>
  <c r="B1037" i="12"/>
  <c r="C1037" i="12"/>
  <c r="D1037" i="12"/>
  <c r="E1037" i="12"/>
  <c r="F1037" i="12"/>
  <c r="G1037" i="12"/>
  <c r="H1037" i="12"/>
  <c r="B1040" i="12"/>
  <c r="C1040" i="12"/>
  <c r="D1040" i="12"/>
  <c r="E1040" i="12"/>
  <c r="F1040" i="12"/>
  <c r="G1040" i="12"/>
  <c r="H1040" i="12"/>
  <c r="B1041" i="12"/>
  <c r="C1041" i="12"/>
  <c r="D1041" i="12"/>
  <c r="E1041" i="12"/>
  <c r="F1041" i="12"/>
  <c r="G1041" i="12"/>
  <c r="H1041" i="12"/>
  <c r="B1042" i="12"/>
  <c r="C1042" i="12"/>
  <c r="D1042" i="12"/>
  <c r="E1042" i="12"/>
  <c r="F1042" i="12"/>
  <c r="G1042" i="12"/>
  <c r="H1042" i="12"/>
  <c r="B1043" i="12"/>
  <c r="C1043" i="12"/>
  <c r="D1043" i="12"/>
  <c r="E1043" i="12"/>
  <c r="F1043" i="12"/>
  <c r="G1043" i="12"/>
  <c r="H1043" i="12"/>
  <c r="B1044" i="12"/>
  <c r="C1044" i="12"/>
  <c r="D1044" i="12"/>
  <c r="E1044" i="12"/>
  <c r="F1044" i="12"/>
  <c r="G1044" i="12"/>
  <c r="H1044" i="12"/>
  <c r="B1045" i="12"/>
  <c r="C1045" i="12"/>
  <c r="D1045" i="12"/>
  <c r="E1045" i="12"/>
  <c r="F1045" i="12"/>
  <c r="G1045" i="12"/>
  <c r="H1045" i="12"/>
  <c r="B1046" i="12"/>
  <c r="C1046" i="12"/>
  <c r="D1046" i="12"/>
  <c r="E1046" i="12"/>
  <c r="F1046" i="12"/>
  <c r="G1046" i="12"/>
  <c r="H1046" i="12"/>
  <c r="B1047" i="12"/>
  <c r="C1047" i="12"/>
  <c r="D1047" i="12"/>
  <c r="E1047" i="12"/>
  <c r="F1047" i="12"/>
  <c r="G1047" i="12"/>
  <c r="H1047" i="12"/>
  <c r="B1048" i="12"/>
  <c r="C1048" i="12"/>
  <c r="D1048" i="12"/>
  <c r="E1048" i="12"/>
  <c r="F1048" i="12"/>
  <c r="G1048" i="12"/>
  <c r="H1048" i="12"/>
  <c r="B1049" i="12"/>
  <c r="C1049" i="12"/>
  <c r="D1049" i="12"/>
  <c r="E1049" i="12"/>
  <c r="F1049" i="12"/>
  <c r="G1049" i="12"/>
  <c r="H1049" i="12"/>
  <c r="I992" i="12"/>
  <c r="I993" i="12"/>
  <c r="I994" i="12"/>
  <c r="I1042" i="12" s="1"/>
  <c r="I995" i="12"/>
  <c r="I996" i="12"/>
  <c r="I997" i="12"/>
  <c r="I998" i="12"/>
  <c r="I1046" i="12" s="1"/>
  <c r="I999" i="12"/>
  <c r="I1000" i="12"/>
  <c r="I1001" i="12"/>
  <c r="I1004" i="12"/>
  <c r="I1005" i="12"/>
  <c r="I1006" i="12"/>
  <c r="I1007" i="12"/>
  <c r="I1008" i="12"/>
  <c r="I1009" i="12"/>
  <c r="I1010" i="12"/>
  <c r="I1011" i="12"/>
  <c r="I1012" i="12"/>
  <c r="I1013" i="12"/>
  <c r="I1016" i="12"/>
  <c r="I1017" i="12"/>
  <c r="I1018" i="12"/>
  <c r="I1019" i="12"/>
  <c r="I1020" i="12"/>
  <c r="I1021" i="12"/>
  <c r="I1022" i="12"/>
  <c r="I1023" i="12"/>
  <c r="I1024" i="12"/>
  <c r="I1025" i="12"/>
  <c r="AG85" i="7"/>
  <c r="AG86" i="7"/>
  <c r="AG87" i="7"/>
  <c r="AG88" i="7"/>
  <c r="AG89" i="7"/>
  <c r="AG90" i="7"/>
  <c r="AG91" i="7"/>
  <c r="AG92" i="7"/>
  <c r="AG93" i="7"/>
  <c r="AG94" i="7"/>
  <c r="AG95" i="7"/>
  <c r="AG96" i="7"/>
  <c r="AG84" i="7"/>
  <c r="AG36" i="7"/>
  <c r="AG37" i="7"/>
  <c r="AG38" i="7"/>
  <c r="AG39" i="7"/>
  <c r="AG40" i="7"/>
  <c r="AG41" i="7"/>
  <c r="AG42" i="7"/>
  <c r="AG43" i="7"/>
  <c r="AG44" i="7"/>
  <c r="AG45" i="7"/>
  <c r="AG46" i="7"/>
  <c r="AG47" i="7"/>
  <c r="AG35" i="7"/>
  <c r="D395" i="11"/>
  <c r="D394" i="11"/>
  <c r="D396" i="11" s="1"/>
  <c r="T391" i="11"/>
  <c r="R391" i="11"/>
  <c r="P391" i="11"/>
  <c r="N391" i="11"/>
  <c r="L391" i="11"/>
  <c r="J391" i="11"/>
  <c r="H391" i="11"/>
  <c r="F391" i="11"/>
  <c r="D391" i="11"/>
  <c r="B394" i="11"/>
  <c r="H987" i="12"/>
  <c r="G987" i="12"/>
  <c r="F987" i="12"/>
  <c r="E987" i="12"/>
  <c r="D987" i="12"/>
  <c r="C987" i="12"/>
  <c r="B987" i="12"/>
  <c r="H986" i="12"/>
  <c r="G986" i="12"/>
  <c r="F986" i="12"/>
  <c r="E986" i="12"/>
  <c r="D986" i="12"/>
  <c r="C986" i="12"/>
  <c r="B986" i="12"/>
  <c r="H985" i="12"/>
  <c r="G985" i="12"/>
  <c r="F985" i="12"/>
  <c r="E985" i="12"/>
  <c r="D985" i="12"/>
  <c r="C985" i="12"/>
  <c r="B985" i="12"/>
  <c r="H984" i="12"/>
  <c r="G984" i="12"/>
  <c r="F984" i="12"/>
  <c r="E984" i="12"/>
  <c r="D984" i="12"/>
  <c r="C984" i="12"/>
  <c r="B984" i="12"/>
  <c r="H983" i="12"/>
  <c r="G983" i="12"/>
  <c r="F983" i="12"/>
  <c r="E983" i="12"/>
  <c r="D983" i="12"/>
  <c r="C983" i="12"/>
  <c r="B983" i="12"/>
  <c r="H982" i="12"/>
  <c r="G982" i="12"/>
  <c r="F982" i="12"/>
  <c r="E982" i="12"/>
  <c r="D982" i="12"/>
  <c r="C982" i="12"/>
  <c r="B982" i="12"/>
  <c r="H981" i="12"/>
  <c r="G981" i="12"/>
  <c r="F981" i="12"/>
  <c r="E981" i="12"/>
  <c r="D981" i="12"/>
  <c r="C981" i="12"/>
  <c r="B981" i="12"/>
  <c r="H980" i="12"/>
  <c r="G980" i="12"/>
  <c r="F980" i="12"/>
  <c r="E980" i="12"/>
  <c r="D980" i="12"/>
  <c r="C980" i="12"/>
  <c r="B980" i="12"/>
  <c r="H979" i="12"/>
  <c r="G979" i="12"/>
  <c r="F979" i="12"/>
  <c r="E979" i="12"/>
  <c r="D979" i="12"/>
  <c r="C979" i="12"/>
  <c r="B979" i="12"/>
  <c r="H978" i="12"/>
  <c r="G978" i="12"/>
  <c r="F978" i="12"/>
  <c r="E978" i="12"/>
  <c r="D978" i="12"/>
  <c r="C978" i="12"/>
  <c r="B978" i="12"/>
  <c r="H975" i="12"/>
  <c r="G975" i="12"/>
  <c r="F975" i="12"/>
  <c r="E975" i="12"/>
  <c r="D975" i="12"/>
  <c r="I975" i="12" s="1"/>
  <c r="C975" i="12"/>
  <c r="B975" i="12"/>
  <c r="H974" i="12"/>
  <c r="G974" i="12"/>
  <c r="F974" i="12"/>
  <c r="E974" i="12"/>
  <c r="D974" i="12"/>
  <c r="C974" i="12"/>
  <c r="B974" i="12"/>
  <c r="H973" i="12"/>
  <c r="G973" i="12"/>
  <c r="F973" i="12"/>
  <c r="E973" i="12"/>
  <c r="D973" i="12"/>
  <c r="C973" i="12"/>
  <c r="B973" i="12"/>
  <c r="H972" i="12"/>
  <c r="G972" i="12"/>
  <c r="F972" i="12"/>
  <c r="E972" i="12"/>
  <c r="D972" i="12"/>
  <c r="C972" i="12"/>
  <c r="B972" i="12"/>
  <c r="H971" i="12"/>
  <c r="G971" i="12"/>
  <c r="F971" i="12"/>
  <c r="E971" i="12"/>
  <c r="D971" i="12"/>
  <c r="I971" i="12" s="1"/>
  <c r="C971" i="12"/>
  <c r="B971" i="12"/>
  <c r="H970" i="12"/>
  <c r="G970" i="12"/>
  <c r="F970" i="12"/>
  <c r="E970" i="12"/>
  <c r="D970" i="12"/>
  <c r="C970" i="12"/>
  <c r="B970" i="12"/>
  <c r="H969" i="12"/>
  <c r="G969" i="12"/>
  <c r="F969" i="12"/>
  <c r="E969" i="12"/>
  <c r="D969" i="12"/>
  <c r="C969" i="12"/>
  <c r="B969" i="12"/>
  <c r="H968" i="12"/>
  <c r="G968" i="12"/>
  <c r="F968" i="12"/>
  <c r="E968" i="12"/>
  <c r="D968" i="12"/>
  <c r="C968" i="12"/>
  <c r="B968" i="12"/>
  <c r="H967" i="12"/>
  <c r="G967" i="12"/>
  <c r="F967" i="12"/>
  <c r="E967" i="12"/>
  <c r="D967" i="12"/>
  <c r="I967" i="12" s="1"/>
  <c r="C967" i="12"/>
  <c r="B967" i="12"/>
  <c r="H966" i="12"/>
  <c r="G966" i="12"/>
  <c r="F966" i="12"/>
  <c r="E966" i="12"/>
  <c r="D966" i="12"/>
  <c r="C966" i="12"/>
  <c r="B966" i="12"/>
  <c r="I963" i="12"/>
  <c r="I962" i="12"/>
  <c r="I961" i="12"/>
  <c r="I960" i="12"/>
  <c r="I959" i="12"/>
  <c r="I958" i="12"/>
  <c r="I957" i="12"/>
  <c r="I956" i="12"/>
  <c r="I955" i="12"/>
  <c r="I954" i="12"/>
  <c r="I951" i="12"/>
  <c r="I950" i="12"/>
  <c r="I949" i="12"/>
  <c r="I948" i="12"/>
  <c r="I947" i="12"/>
  <c r="I946" i="12"/>
  <c r="I945" i="12"/>
  <c r="I944" i="12"/>
  <c r="I943" i="12"/>
  <c r="I942" i="12"/>
  <c r="I939" i="12"/>
  <c r="I987" i="12" s="1"/>
  <c r="I938" i="12"/>
  <c r="I986" i="12"/>
  <c r="I937" i="12"/>
  <c r="I936" i="12"/>
  <c r="I935" i="12"/>
  <c r="I934" i="12"/>
  <c r="I982" i="12" s="1"/>
  <c r="I933" i="12"/>
  <c r="I932" i="12"/>
  <c r="I980" i="12" s="1"/>
  <c r="I931" i="12"/>
  <c r="I979" i="12" s="1"/>
  <c r="I930" i="12"/>
  <c r="I978" i="12"/>
  <c r="N370" i="11"/>
  <c r="AF85" i="7"/>
  <c r="AF86" i="7"/>
  <c r="AF87" i="7"/>
  <c r="AF88" i="7"/>
  <c r="AF89" i="7"/>
  <c r="AF90" i="7"/>
  <c r="AF91" i="7"/>
  <c r="AF92" i="7"/>
  <c r="AF93" i="7"/>
  <c r="AF94" i="7"/>
  <c r="AF95" i="7"/>
  <c r="AF96" i="7"/>
  <c r="AF35" i="7"/>
  <c r="AF36" i="7"/>
  <c r="AF37" i="7"/>
  <c r="AF38" i="7"/>
  <c r="AF39" i="7"/>
  <c r="AF40" i="7"/>
  <c r="AF41" i="7"/>
  <c r="AF42" i="7"/>
  <c r="AF43" i="7"/>
  <c r="AF44" i="7"/>
  <c r="AF45" i="7"/>
  <c r="AF46" i="7"/>
  <c r="AF47" i="7"/>
  <c r="AF84" i="7"/>
  <c r="D370" i="11"/>
  <c r="F370" i="11"/>
  <c r="B373" i="11" s="1"/>
  <c r="H370" i="11"/>
  <c r="J370" i="11"/>
  <c r="L370" i="11"/>
  <c r="P370" i="11"/>
  <c r="R370" i="11"/>
  <c r="T370" i="11"/>
  <c r="D373" i="11"/>
  <c r="D374" i="11"/>
  <c r="D375" i="11"/>
  <c r="H925" i="12"/>
  <c r="G925" i="12"/>
  <c r="F925" i="12"/>
  <c r="E925" i="12"/>
  <c r="D925" i="12"/>
  <c r="C925" i="12"/>
  <c r="B925" i="12"/>
  <c r="H924" i="12"/>
  <c r="G924" i="12"/>
  <c r="F924" i="12"/>
  <c r="E924" i="12"/>
  <c r="D924" i="12"/>
  <c r="C924" i="12"/>
  <c r="B924" i="12"/>
  <c r="H923" i="12"/>
  <c r="G923" i="12"/>
  <c r="F923" i="12"/>
  <c r="E923" i="12"/>
  <c r="D923" i="12"/>
  <c r="C923" i="12"/>
  <c r="B923" i="12"/>
  <c r="H922" i="12"/>
  <c r="G922" i="12"/>
  <c r="F922" i="12"/>
  <c r="E922" i="12"/>
  <c r="D922" i="12"/>
  <c r="C922" i="12"/>
  <c r="B922" i="12"/>
  <c r="H921" i="12"/>
  <c r="G921" i="12"/>
  <c r="F921" i="12"/>
  <c r="E921" i="12"/>
  <c r="D921" i="12"/>
  <c r="C921" i="12"/>
  <c r="B921" i="12"/>
  <c r="G920" i="12"/>
  <c r="F920" i="12"/>
  <c r="E920" i="12"/>
  <c r="D920" i="12"/>
  <c r="C920" i="12"/>
  <c r="B920" i="12"/>
  <c r="H919" i="12"/>
  <c r="G919" i="12"/>
  <c r="F919" i="12"/>
  <c r="E919" i="12"/>
  <c r="D919" i="12"/>
  <c r="C919" i="12"/>
  <c r="B919" i="12"/>
  <c r="H918" i="12"/>
  <c r="G918" i="12"/>
  <c r="F918" i="12"/>
  <c r="E918" i="12"/>
  <c r="D918" i="12"/>
  <c r="C918" i="12"/>
  <c r="B918" i="12"/>
  <c r="H917" i="12"/>
  <c r="G917" i="12"/>
  <c r="F917" i="12"/>
  <c r="E917" i="12"/>
  <c r="D917" i="12"/>
  <c r="C917" i="12"/>
  <c r="B917" i="12"/>
  <c r="H916" i="12"/>
  <c r="G916" i="12"/>
  <c r="F916" i="12"/>
  <c r="E916" i="12"/>
  <c r="D916" i="12"/>
  <c r="C916" i="12"/>
  <c r="B916" i="12"/>
  <c r="H913" i="12"/>
  <c r="G913" i="12"/>
  <c r="F913" i="12"/>
  <c r="E913" i="12"/>
  <c r="D913" i="12"/>
  <c r="C913" i="12"/>
  <c r="B913" i="12"/>
  <c r="H912" i="12"/>
  <c r="G912" i="12"/>
  <c r="F912" i="12"/>
  <c r="E912" i="12"/>
  <c r="D912" i="12"/>
  <c r="C912" i="12"/>
  <c r="B912" i="12"/>
  <c r="H911" i="12"/>
  <c r="G911" i="12"/>
  <c r="F911" i="12"/>
  <c r="E911" i="12"/>
  <c r="D911" i="12"/>
  <c r="C911" i="12"/>
  <c r="B911" i="12"/>
  <c r="H910" i="12"/>
  <c r="G910" i="12"/>
  <c r="F910" i="12"/>
  <c r="E910" i="12"/>
  <c r="D910" i="12"/>
  <c r="C910" i="12"/>
  <c r="B910" i="12"/>
  <c r="H909" i="12"/>
  <c r="G909" i="12"/>
  <c r="F909" i="12"/>
  <c r="E909" i="12"/>
  <c r="D909" i="12"/>
  <c r="C909" i="12"/>
  <c r="B909" i="12"/>
  <c r="G908" i="12"/>
  <c r="F908" i="12"/>
  <c r="E908" i="12"/>
  <c r="D908" i="12"/>
  <c r="I908" i="12" s="1"/>
  <c r="C908" i="12"/>
  <c r="B908" i="12"/>
  <c r="H907" i="12"/>
  <c r="G907" i="12"/>
  <c r="F907" i="12"/>
  <c r="E907" i="12"/>
  <c r="D907" i="12"/>
  <c r="I907" i="12" s="1"/>
  <c r="C907" i="12"/>
  <c r="B907" i="12"/>
  <c r="H906" i="12"/>
  <c r="G906" i="12"/>
  <c r="F906" i="12"/>
  <c r="E906" i="12"/>
  <c r="D906" i="12"/>
  <c r="I906" i="12" s="1"/>
  <c r="C906" i="12"/>
  <c r="B906" i="12"/>
  <c r="H905" i="12"/>
  <c r="G905" i="12"/>
  <c r="F905" i="12"/>
  <c r="E905" i="12"/>
  <c r="D905" i="12"/>
  <c r="I905" i="12" s="1"/>
  <c r="C905" i="12"/>
  <c r="B905" i="12"/>
  <c r="G904" i="12"/>
  <c r="F904" i="12"/>
  <c r="E904" i="12"/>
  <c r="D904" i="12"/>
  <c r="C904" i="12"/>
  <c r="B904" i="12"/>
  <c r="I901" i="12"/>
  <c r="I900" i="12"/>
  <c r="I899" i="12"/>
  <c r="I898" i="12"/>
  <c r="I897" i="12"/>
  <c r="I896" i="12"/>
  <c r="I895" i="12"/>
  <c r="I894" i="12"/>
  <c r="I893" i="12"/>
  <c r="I892" i="12"/>
  <c r="I889" i="12"/>
  <c r="I888" i="12"/>
  <c r="I887" i="12"/>
  <c r="I886" i="12"/>
  <c r="I885" i="12"/>
  <c r="I884" i="12"/>
  <c r="I883" i="12"/>
  <c r="I882" i="12"/>
  <c r="I881" i="12"/>
  <c r="I880" i="12"/>
  <c r="I877" i="12"/>
  <c r="I925" i="12" s="1"/>
  <c r="I876" i="12"/>
  <c r="I924" i="12" s="1"/>
  <c r="I875" i="12"/>
  <c r="I874" i="12"/>
  <c r="I922" i="12" s="1"/>
  <c r="I873" i="12"/>
  <c r="I872" i="12"/>
  <c r="I871" i="12"/>
  <c r="I919" i="12" s="1"/>
  <c r="I870" i="12"/>
  <c r="I918" i="12" s="1"/>
  <c r="I869" i="12"/>
  <c r="I917" i="12" s="1"/>
  <c r="I868" i="12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U96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84" i="7"/>
  <c r="AE84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35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D352" i="11"/>
  <c r="D354" i="11" s="1"/>
  <c r="D353" i="11"/>
  <c r="D349" i="11"/>
  <c r="F349" i="11"/>
  <c r="H349" i="11"/>
  <c r="J349" i="11"/>
  <c r="L349" i="11"/>
  <c r="N349" i="11"/>
  <c r="P349" i="11"/>
  <c r="R349" i="11"/>
  <c r="T349" i="11"/>
  <c r="H863" i="12"/>
  <c r="G863" i="12"/>
  <c r="F863" i="12"/>
  <c r="E863" i="12"/>
  <c r="D863" i="12"/>
  <c r="C863" i="12"/>
  <c r="B863" i="12"/>
  <c r="H862" i="12"/>
  <c r="G862" i="12"/>
  <c r="F862" i="12"/>
  <c r="E862" i="12"/>
  <c r="D862" i="12"/>
  <c r="C862" i="12"/>
  <c r="B862" i="12"/>
  <c r="H861" i="12"/>
  <c r="G861" i="12"/>
  <c r="F861" i="12"/>
  <c r="E861" i="12"/>
  <c r="D861" i="12"/>
  <c r="C861" i="12"/>
  <c r="B861" i="12"/>
  <c r="H860" i="12"/>
  <c r="G860" i="12"/>
  <c r="F860" i="12"/>
  <c r="E860" i="12"/>
  <c r="D860" i="12"/>
  <c r="C860" i="12"/>
  <c r="B860" i="12"/>
  <c r="H859" i="12"/>
  <c r="G859" i="12"/>
  <c r="F859" i="12"/>
  <c r="E859" i="12"/>
  <c r="D859" i="12"/>
  <c r="C859" i="12"/>
  <c r="B859" i="12"/>
  <c r="H858" i="12"/>
  <c r="G858" i="12"/>
  <c r="F858" i="12"/>
  <c r="E858" i="12"/>
  <c r="D858" i="12"/>
  <c r="C858" i="12"/>
  <c r="B858" i="12"/>
  <c r="H857" i="12"/>
  <c r="G857" i="12"/>
  <c r="F857" i="12"/>
  <c r="E857" i="12"/>
  <c r="D857" i="12"/>
  <c r="C857" i="12"/>
  <c r="B857" i="12"/>
  <c r="H856" i="12"/>
  <c r="G856" i="12"/>
  <c r="F856" i="12"/>
  <c r="E856" i="12"/>
  <c r="D856" i="12"/>
  <c r="C856" i="12"/>
  <c r="B856" i="12"/>
  <c r="H855" i="12"/>
  <c r="G855" i="12"/>
  <c r="F855" i="12"/>
  <c r="E855" i="12"/>
  <c r="D855" i="12"/>
  <c r="C855" i="12"/>
  <c r="B855" i="12"/>
  <c r="H854" i="12"/>
  <c r="G854" i="12"/>
  <c r="F854" i="12"/>
  <c r="E854" i="12"/>
  <c r="D854" i="12"/>
  <c r="C854" i="12"/>
  <c r="B854" i="12"/>
  <c r="H851" i="12"/>
  <c r="G851" i="12"/>
  <c r="F851" i="12"/>
  <c r="E851" i="12"/>
  <c r="D851" i="12"/>
  <c r="C851" i="12"/>
  <c r="B851" i="12"/>
  <c r="H850" i="12"/>
  <c r="G850" i="12"/>
  <c r="F850" i="12"/>
  <c r="E850" i="12"/>
  <c r="D850" i="12"/>
  <c r="C850" i="12"/>
  <c r="B850" i="12"/>
  <c r="H849" i="12"/>
  <c r="G849" i="12"/>
  <c r="F849" i="12"/>
  <c r="E849" i="12"/>
  <c r="D849" i="12"/>
  <c r="C849" i="12"/>
  <c r="B849" i="12"/>
  <c r="H848" i="12"/>
  <c r="G848" i="12"/>
  <c r="F848" i="12"/>
  <c r="E848" i="12"/>
  <c r="D848" i="12"/>
  <c r="C848" i="12"/>
  <c r="B848" i="12"/>
  <c r="H847" i="12"/>
  <c r="G847" i="12"/>
  <c r="F847" i="12"/>
  <c r="E847" i="12"/>
  <c r="D847" i="12"/>
  <c r="C847" i="12"/>
  <c r="B847" i="12"/>
  <c r="H846" i="12"/>
  <c r="G846" i="12"/>
  <c r="F846" i="12"/>
  <c r="E846" i="12"/>
  <c r="D846" i="12"/>
  <c r="C846" i="12"/>
  <c r="B846" i="12"/>
  <c r="H845" i="12"/>
  <c r="G845" i="12"/>
  <c r="F845" i="12"/>
  <c r="E845" i="12"/>
  <c r="D845" i="12"/>
  <c r="C845" i="12"/>
  <c r="B845" i="12"/>
  <c r="H844" i="12"/>
  <c r="G844" i="12"/>
  <c r="F844" i="12"/>
  <c r="E844" i="12"/>
  <c r="D844" i="12"/>
  <c r="C844" i="12"/>
  <c r="B844" i="12"/>
  <c r="H843" i="12"/>
  <c r="G843" i="12"/>
  <c r="F843" i="12"/>
  <c r="E843" i="12"/>
  <c r="D843" i="12"/>
  <c r="C843" i="12"/>
  <c r="B843" i="12"/>
  <c r="H842" i="12"/>
  <c r="G842" i="12"/>
  <c r="F842" i="12"/>
  <c r="E842" i="12"/>
  <c r="D842" i="12"/>
  <c r="C842" i="12"/>
  <c r="B842" i="12"/>
  <c r="I839" i="12"/>
  <c r="I838" i="12"/>
  <c r="I837" i="12"/>
  <c r="I836" i="12"/>
  <c r="I835" i="12"/>
  <c r="I834" i="12"/>
  <c r="I833" i="12"/>
  <c r="I832" i="12"/>
  <c r="I831" i="12"/>
  <c r="I830" i="12"/>
  <c r="I827" i="12"/>
  <c r="I826" i="12"/>
  <c r="I825" i="12"/>
  <c r="I824" i="12"/>
  <c r="I823" i="12"/>
  <c r="I822" i="12"/>
  <c r="I821" i="12"/>
  <c r="I820" i="12"/>
  <c r="I819" i="12"/>
  <c r="I818" i="12"/>
  <c r="I815" i="12"/>
  <c r="I863" i="12" s="1"/>
  <c r="I814" i="12"/>
  <c r="I813" i="12"/>
  <c r="I861" i="12" s="1"/>
  <c r="I812" i="12"/>
  <c r="I811" i="12"/>
  <c r="I859" i="12" s="1"/>
  <c r="I810" i="12"/>
  <c r="I809" i="12"/>
  <c r="I857" i="12" s="1"/>
  <c r="I808" i="12"/>
  <c r="I807" i="12"/>
  <c r="I855" i="12"/>
  <c r="I806" i="12"/>
  <c r="D332" i="11"/>
  <c r="D331" i="11"/>
  <c r="D333" i="11" s="1"/>
  <c r="T328" i="11"/>
  <c r="R328" i="11"/>
  <c r="P328" i="11"/>
  <c r="N328" i="11"/>
  <c r="L328" i="11"/>
  <c r="B332" i="11" s="1"/>
  <c r="J328" i="11"/>
  <c r="H328" i="11"/>
  <c r="F328" i="11"/>
  <c r="D328" i="11"/>
  <c r="B328" i="11"/>
  <c r="B331" i="11" s="1"/>
  <c r="H801" i="12"/>
  <c r="G801" i="12"/>
  <c r="F801" i="12"/>
  <c r="E801" i="12"/>
  <c r="D801" i="12"/>
  <c r="C801" i="12"/>
  <c r="B801" i="12"/>
  <c r="H800" i="12"/>
  <c r="G800" i="12"/>
  <c r="F800" i="12"/>
  <c r="E800" i="12"/>
  <c r="D800" i="12"/>
  <c r="C800" i="12"/>
  <c r="B800" i="12"/>
  <c r="H799" i="12"/>
  <c r="G799" i="12"/>
  <c r="F799" i="12"/>
  <c r="E799" i="12"/>
  <c r="D799" i="12"/>
  <c r="C799" i="12"/>
  <c r="B799" i="12"/>
  <c r="H798" i="12"/>
  <c r="G798" i="12"/>
  <c r="F798" i="12"/>
  <c r="E798" i="12"/>
  <c r="D798" i="12"/>
  <c r="C798" i="12"/>
  <c r="B798" i="12"/>
  <c r="H797" i="12"/>
  <c r="G797" i="12"/>
  <c r="F797" i="12"/>
  <c r="E797" i="12"/>
  <c r="D797" i="12"/>
  <c r="C797" i="12"/>
  <c r="B797" i="12"/>
  <c r="H796" i="12"/>
  <c r="G796" i="12"/>
  <c r="F796" i="12"/>
  <c r="E796" i="12"/>
  <c r="D796" i="12"/>
  <c r="C796" i="12"/>
  <c r="B796" i="12"/>
  <c r="H795" i="12"/>
  <c r="G795" i="12"/>
  <c r="F795" i="12"/>
  <c r="E795" i="12"/>
  <c r="D795" i="12"/>
  <c r="C795" i="12"/>
  <c r="B795" i="12"/>
  <c r="H794" i="12"/>
  <c r="G794" i="12"/>
  <c r="F794" i="12"/>
  <c r="E794" i="12"/>
  <c r="D794" i="12"/>
  <c r="C794" i="12"/>
  <c r="B794" i="12"/>
  <c r="H793" i="12"/>
  <c r="G793" i="12"/>
  <c r="F793" i="12"/>
  <c r="E793" i="12"/>
  <c r="D793" i="12"/>
  <c r="C793" i="12"/>
  <c r="B793" i="12"/>
  <c r="H792" i="12"/>
  <c r="G792" i="12"/>
  <c r="F792" i="12"/>
  <c r="E792" i="12"/>
  <c r="D792" i="12"/>
  <c r="C792" i="12"/>
  <c r="B792" i="12"/>
  <c r="H789" i="12"/>
  <c r="G789" i="12"/>
  <c r="F789" i="12"/>
  <c r="E789" i="12"/>
  <c r="D789" i="12"/>
  <c r="C789" i="12"/>
  <c r="B789" i="12"/>
  <c r="H788" i="12"/>
  <c r="G788" i="12"/>
  <c r="F788" i="12"/>
  <c r="E788" i="12"/>
  <c r="D788" i="12"/>
  <c r="C788" i="12"/>
  <c r="I788" i="12" s="1"/>
  <c r="B788" i="12"/>
  <c r="H787" i="12"/>
  <c r="G787" i="12"/>
  <c r="F787" i="12"/>
  <c r="E787" i="12"/>
  <c r="D787" i="12"/>
  <c r="C787" i="12"/>
  <c r="B787" i="12"/>
  <c r="H786" i="12"/>
  <c r="G786" i="12"/>
  <c r="F786" i="12"/>
  <c r="E786" i="12"/>
  <c r="D786" i="12"/>
  <c r="C786" i="12"/>
  <c r="B786" i="12"/>
  <c r="H785" i="12"/>
  <c r="G785" i="12"/>
  <c r="F785" i="12"/>
  <c r="E785" i="12"/>
  <c r="D785" i="12"/>
  <c r="I785" i="12" s="1"/>
  <c r="C785" i="12"/>
  <c r="B785" i="12"/>
  <c r="H784" i="12"/>
  <c r="G784" i="12"/>
  <c r="F784" i="12"/>
  <c r="E784" i="12"/>
  <c r="D784" i="12"/>
  <c r="C784" i="12"/>
  <c r="B784" i="12"/>
  <c r="H783" i="12"/>
  <c r="G783" i="12"/>
  <c r="F783" i="12"/>
  <c r="E783" i="12"/>
  <c r="D783" i="12"/>
  <c r="C783" i="12"/>
  <c r="B783" i="12"/>
  <c r="H782" i="12"/>
  <c r="G782" i="12"/>
  <c r="F782" i="12"/>
  <c r="E782" i="12"/>
  <c r="D782" i="12"/>
  <c r="C782" i="12"/>
  <c r="B782" i="12"/>
  <c r="H781" i="12"/>
  <c r="G781" i="12"/>
  <c r="F781" i="12"/>
  <c r="E781" i="12"/>
  <c r="D781" i="12"/>
  <c r="I781" i="12" s="1"/>
  <c r="C781" i="12"/>
  <c r="B781" i="12"/>
  <c r="H780" i="12"/>
  <c r="G780" i="12"/>
  <c r="F780" i="12"/>
  <c r="E780" i="12"/>
  <c r="D780" i="12"/>
  <c r="C780" i="12"/>
  <c r="B780" i="12"/>
  <c r="I777" i="12"/>
  <c r="I776" i="12"/>
  <c r="I775" i="12"/>
  <c r="I774" i="12"/>
  <c r="I773" i="12"/>
  <c r="I772" i="12"/>
  <c r="I771" i="12"/>
  <c r="I770" i="12"/>
  <c r="I769" i="12"/>
  <c r="I768" i="12"/>
  <c r="I765" i="12"/>
  <c r="I764" i="12"/>
  <c r="I763" i="12"/>
  <c r="I762" i="12"/>
  <c r="I761" i="12"/>
  <c r="I760" i="12"/>
  <c r="I759" i="12"/>
  <c r="I758" i="12"/>
  <c r="I757" i="12"/>
  <c r="I756" i="12"/>
  <c r="I753" i="12"/>
  <c r="I801" i="12" s="1"/>
  <c r="I752" i="12"/>
  <c r="I800" i="12"/>
  <c r="I751" i="12"/>
  <c r="I750" i="12"/>
  <c r="I798" i="12" s="1"/>
  <c r="I749" i="12"/>
  <c r="I797" i="12" s="1"/>
  <c r="I748" i="12"/>
  <c r="I747" i="12"/>
  <c r="I746" i="12"/>
  <c r="I794" i="12" s="1"/>
  <c r="I745" i="12"/>
  <c r="I793" i="12" s="1"/>
  <c r="I744" i="12"/>
  <c r="I792" i="12" s="1"/>
  <c r="D311" i="11"/>
  <c r="H307" i="11"/>
  <c r="F307" i="11"/>
  <c r="D307" i="11"/>
  <c r="D310" i="11"/>
  <c r="D312" i="11" s="1"/>
  <c r="B307" i="11"/>
  <c r="J307" i="11"/>
  <c r="L307" i="11"/>
  <c r="N307" i="11"/>
  <c r="P307" i="11"/>
  <c r="R307" i="11"/>
  <c r="T307" i="11"/>
  <c r="AC85" i="7"/>
  <c r="AC86" i="7"/>
  <c r="AC87" i="7"/>
  <c r="AC88" i="7"/>
  <c r="AC89" i="7"/>
  <c r="AC90" i="7"/>
  <c r="AC91" i="7"/>
  <c r="AC92" i="7"/>
  <c r="AC93" i="7"/>
  <c r="AC94" i="7"/>
  <c r="AC95" i="7"/>
  <c r="AC96" i="7"/>
  <c r="AC8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H739" i="12"/>
  <c r="G739" i="12"/>
  <c r="F739" i="12"/>
  <c r="E739" i="12"/>
  <c r="D739" i="12"/>
  <c r="C739" i="12"/>
  <c r="B739" i="12"/>
  <c r="H738" i="12"/>
  <c r="G738" i="12"/>
  <c r="F738" i="12"/>
  <c r="E738" i="12"/>
  <c r="D738" i="12"/>
  <c r="C738" i="12"/>
  <c r="B738" i="12"/>
  <c r="H737" i="12"/>
  <c r="G737" i="12"/>
  <c r="F737" i="12"/>
  <c r="E737" i="12"/>
  <c r="D737" i="12"/>
  <c r="C737" i="12"/>
  <c r="B737" i="12"/>
  <c r="H736" i="12"/>
  <c r="G736" i="12"/>
  <c r="F736" i="12"/>
  <c r="E736" i="12"/>
  <c r="D736" i="12"/>
  <c r="C736" i="12"/>
  <c r="B736" i="12"/>
  <c r="H735" i="12"/>
  <c r="G735" i="12"/>
  <c r="F735" i="12"/>
  <c r="E735" i="12"/>
  <c r="D735" i="12"/>
  <c r="C735" i="12"/>
  <c r="B735" i="12"/>
  <c r="H734" i="12"/>
  <c r="G734" i="12"/>
  <c r="F734" i="12"/>
  <c r="E734" i="12"/>
  <c r="D734" i="12"/>
  <c r="C734" i="12"/>
  <c r="B734" i="12"/>
  <c r="H733" i="12"/>
  <c r="G733" i="12"/>
  <c r="F733" i="12"/>
  <c r="E733" i="12"/>
  <c r="D733" i="12"/>
  <c r="C733" i="12"/>
  <c r="B733" i="12"/>
  <c r="H732" i="12"/>
  <c r="G732" i="12"/>
  <c r="F732" i="12"/>
  <c r="E732" i="12"/>
  <c r="D732" i="12"/>
  <c r="C732" i="12"/>
  <c r="B732" i="12"/>
  <c r="H731" i="12"/>
  <c r="G731" i="12"/>
  <c r="F731" i="12"/>
  <c r="E731" i="12"/>
  <c r="D731" i="12"/>
  <c r="C731" i="12"/>
  <c r="B731" i="12"/>
  <c r="H730" i="12"/>
  <c r="G730" i="12"/>
  <c r="F730" i="12"/>
  <c r="E730" i="12"/>
  <c r="D730" i="12"/>
  <c r="C730" i="12"/>
  <c r="B730" i="12"/>
  <c r="H727" i="12"/>
  <c r="G727" i="12"/>
  <c r="F727" i="12"/>
  <c r="E727" i="12"/>
  <c r="D727" i="12"/>
  <c r="C727" i="12"/>
  <c r="B727" i="12"/>
  <c r="I727" i="12" s="1"/>
  <c r="H726" i="12"/>
  <c r="G726" i="12"/>
  <c r="F726" i="12"/>
  <c r="E726" i="12"/>
  <c r="D726" i="12"/>
  <c r="C726" i="12"/>
  <c r="B726" i="12"/>
  <c r="H725" i="12"/>
  <c r="G725" i="12"/>
  <c r="F725" i="12"/>
  <c r="E725" i="12"/>
  <c r="D725" i="12"/>
  <c r="C725" i="12"/>
  <c r="B725" i="12"/>
  <c r="H724" i="12"/>
  <c r="G724" i="12"/>
  <c r="F724" i="12"/>
  <c r="E724" i="12"/>
  <c r="D724" i="12"/>
  <c r="C724" i="12"/>
  <c r="B724" i="12"/>
  <c r="H723" i="12"/>
  <c r="G723" i="12"/>
  <c r="F723" i="12"/>
  <c r="E723" i="12"/>
  <c r="D723" i="12"/>
  <c r="C723" i="12"/>
  <c r="B723" i="12"/>
  <c r="I723" i="12" s="1"/>
  <c r="H722" i="12"/>
  <c r="G722" i="12"/>
  <c r="F722" i="12"/>
  <c r="E722" i="12"/>
  <c r="D722" i="12"/>
  <c r="C722" i="12"/>
  <c r="B722" i="12"/>
  <c r="H721" i="12"/>
  <c r="G721" i="12"/>
  <c r="F721" i="12"/>
  <c r="E721" i="12"/>
  <c r="D721" i="12"/>
  <c r="C721" i="12"/>
  <c r="B721" i="12"/>
  <c r="H720" i="12"/>
  <c r="G720" i="12"/>
  <c r="F720" i="12"/>
  <c r="E720" i="12"/>
  <c r="D720" i="12"/>
  <c r="C720" i="12"/>
  <c r="B720" i="12"/>
  <c r="H719" i="12"/>
  <c r="G719" i="12"/>
  <c r="F719" i="12"/>
  <c r="E719" i="12"/>
  <c r="D719" i="12"/>
  <c r="C719" i="12"/>
  <c r="B719" i="12"/>
  <c r="I719" i="12" s="1"/>
  <c r="H718" i="12"/>
  <c r="G718" i="12"/>
  <c r="F718" i="12"/>
  <c r="E718" i="12"/>
  <c r="D718" i="12"/>
  <c r="C718" i="12"/>
  <c r="B718" i="12"/>
  <c r="I715" i="12"/>
  <c r="I714" i="12"/>
  <c r="I713" i="12"/>
  <c r="I712" i="12"/>
  <c r="I711" i="12"/>
  <c r="I710" i="12"/>
  <c r="I709" i="12"/>
  <c r="I708" i="12"/>
  <c r="I707" i="12"/>
  <c r="I706" i="12"/>
  <c r="I703" i="12"/>
  <c r="I702" i="12"/>
  <c r="I701" i="12"/>
  <c r="I700" i="12"/>
  <c r="I699" i="12"/>
  <c r="I698" i="12"/>
  <c r="I697" i="12"/>
  <c r="I696" i="12"/>
  <c r="I695" i="12"/>
  <c r="I694" i="12"/>
  <c r="I691" i="12"/>
  <c r="I739" i="12" s="1"/>
  <c r="I690" i="12"/>
  <c r="I738" i="12"/>
  <c r="I689" i="12"/>
  <c r="I688" i="12"/>
  <c r="I687" i="12"/>
  <c r="I686" i="12"/>
  <c r="I734" i="12" s="1"/>
  <c r="I685" i="12"/>
  <c r="I684" i="12"/>
  <c r="I732" i="12" s="1"/>
  <c r="I683" i="12"/>
  <c r="I682" i="12"/>
  <c r="I730" i="12" s="1"/>
  <c r="AB85" i="7"/>
  <c r="AB86" i="7"/>
  <c r="AB87" i="7"/>
  <c r="AB88" i="7"/>
  <c r="AB89" i="7"/>
  <c r="AB90" i="7"/>
  <c r="AB91" i="7"/>
  <c r="AB92" i="7"/>
  <c r="AB93" i="7"/>
  <c r="AB94" i="7"/>
  <c r="AB95" i="7"/>
  <c r="AB96" i="7"/>
  <c r="AB84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D289" i="11"/>
  <c r="D288" i="11"/>
  <c r="D290" i="11"/>
  <c r="T285" i="11"/>
  <c r="R285" i="11"/>
  <c r="P285" i="11"/>
  <c r="N285" i="11"/>
  <c r="L285" i="11"/>
  <c r="B289" i="11" s="1"/>
  <c r="J285" i="11"/>
  <c r="B288" i="11"/>
  <c r="H677" i="12"/>
  <c r="G677" i="12"/>
  <c r="F677" i="12"/>
  <c r="E677" i="12"/>
  <c r="D677" i="12"/>
  <c r="C677" i="12"/>
  <c r="B677" i="12"/>
  <c r="H676" i="12"/>
  <c r="G676" i="12"/>
  <c r="F676" i="12"/>
  <c r="E676" i="12"/>
  <c r="D676" i="12"/>
  <c r="C676" i="12"/>
  <c r="B676" i="12"/>
  <c r="H675" i="12"/>
  <c r="G675" i="12"/>
  <c r="F675" i="12"/>
  <c r="E675" i="12"/>
  <c r="D675" i="12"/>
  <c r="C675" i="12"/>
  <c r="B675" i="12"/>
  <c r="H674" i="12"/>
  <c r="G674" i="12"/>
  <c r="F674" i="12"/>
  <c r="E674" i="12"/>
  <c r="D674" i="12"/>
  <c r="C674" i="12"/>
  <c r="B674" i="12"/>
  <c r="H673" i="12"/>
  <c r="G673" i="12"/>
  <c r="F673" i="12"/>
  <c r="E673" i="12"/>
  <c r="D673" i="12"/>
  <c r="C673" i="12"/>
  <c r="B673" i="12"/>
  <c r="H672" i="12"/>
  <c r="G672" i="12"/>
  <c r="F672" i="12"/>
  <c r="E672" i="12"/>
  <c r="D672" i="12"/>
  <c r="C672" i="12"/>
  <c r="B672" i="12"/>
  <c r="H671" i="12"/>
  <c r="G671" i="12"/>
  <c r="F671" i="12"/>
  <c r="E671" i="12"/>
  <c r="D671" i="12"/>
  <c r="C671" i="12"/>
  <c r="B671" i="12"/>
  <c r="H670" i="12"/>
  <c r="G670" i="12"/>
  <c r="F670" i="12"/>
  <c r="E670" i="12"/>
  <c r="D670" i="12"/>
  <c r="C670" i="12"/>
  <c r="B670" i="12"/>
  <c r="H669" i="12"/>
  <c r="G669" i="12"/>
  <c r="F669" i="12"/>
  <c r="E669" i="12"/>
  <c r="D669" i="12"/>
  <c r="C669" i="12"/>
  <c r="B669" i="12"/>
  <c r="H668" i="12"/>
  <c r="G668" i="12"/>
  <c r="F668" i="12"/>
  <c r="E668" i="12"/>
  <c r="D668" i="12"/>
  <c r="C668" i="12"/>
  <c r="B668" i="12"/>
  <c r="H665" i="12"/>
  <c r="G665" i="12"/>
  <c r="F665" i="12"/>
  <c r="E665" i="12"/>
  <c r="D665" i="12"/>
  <c r="C665" i="12"/>
  <c r="B665" i="12"/>
  <c r="H664" i="12"/>
  <c r="G664" i="12"/>
  <c r="F664" i="12"/>
  <c r="E664" i="12"/>
  <c r="D664" i="12"/>
  <c r="I664" i="12" s="1"/>
  <c r="C664" i="12"/>
  <c r="B664" i="12"/>
  <c r="H663" i="12"/>
  <c r="G663" i="12"/>
  <c r="F663" i="12"/>
  <c r="E663" i="12"/>
  <c r="D663" i="12"/>
  <c r="C663" i="12"/>
  <c r="B663" i="12"/>
  <c r="H662" i="12"/>
  <c r="G662" i="12"/>
  <c r="F662" i="12"/>
  <c r="E662" i="12"/>
  <c r="D662" i="12"/>
  <c r="C662" i="12"/>
  <c r="B662" i="12"/>
  <c r="H661" i="12"/>
  <c r="G661" i="12"/>
  <c r="F661" i="12"/>
  <c r="E661" i="12"/>
  <c r="D661" i="12"/>
  <c r="C661" i="12"/>
  <c r="B661" i="12"/>
  <c r="H660" i="12"/>
  <c r="G660" i="12"/>
  <c r="F660" i="12"/>
  <c r="E660" i="12"/>
  <c r="D660" i="12"/>
  <c r="I660" i="12" s="1"/>
  <c r="C660" i="12"/>
  <c r="B660" i="12"/>
  <c r="H659" i="12"/>
  <c r="G659" i="12"/>
  <c r="F659" i="12"/>
  <c r="E659" i="12"/>
  <c r="D659" i="12"/>
  <c r="C659" i="12"/>
  <c r="B659" i="12"/>
  <c r="H658" i="12"/>
  <c r="G658" i="12"/>
  <c r="F658" i="12"/>
  <c r="E658" i="12"/>
  <c r="D658" i="12"/>
  <c r="C658" i="12"/>
  <c r="B658" i="12"/>
  <c r="H657" i="12"/>
  <c r="G657" i="12"/>
  <c r="F657" i="12"/>
  <c r="E657" i="12"/>
  <c r="D657" i="12"/>
  <c r="C657" i="12"/>
  <c r="B657" i="12"/>
  <c r="H656" i="12"/>
  <c r="G656" i="12"/>
  <c r="F656" i="12"/>
  <c r="E656" i="12"/>
  <c r="D656" i="12"/>
  <c r="I656" i="12" s="1"/>
  <c r="C656" i="12"/>
  <c r="B656" i="12"/>
  <c r="I653" i="12"/>
  <c r="I652" i="12"/>
  <c r="I651" i="12"/>
  <c r="I650" i="12"/>
  <c r="I649" i="12"/>
  <c r="I648" i="12"/>
  <c r="I647" i="12"/>
  <c r="I646" i="12"/>
  <c r="I645" i="12"/>
  <c r="I644" i="12"/>
  <c r="I668" i="12" s="1"/>
  <c r="I641" i="12"/>
  <c r="I640" i="12"/>
  <c r="I639" i="12"/>
  <c r="I638" i="12"/>
  <c r="I637" i="12"/>
  <c r="I636" i="12"/>
  <c r="I635" i="12"/>
  <c r="I634" i="12"/>
  <c r="I633" i="12"/>
  <c r="I632" i="12"/>
  <c r="I629" i="12"/>
  <c r="I677" i="12" s="1"/>
  <c r="I628" i="12"/>
  <c r="I676" i="12" s="1"/>
  <c r="I627" i="12"/>
  <c r="I626" i="12"/>
  <c r="I674" i="12"/>
  <c r="I625" i="12"/>
  <c r="I673" i="12" s="1"/>
  <c r="I624" i="12"/>
  <c r="I623" i="12"/>
  <c r="I671" i="12" s="1"/>
  <c r="I622" i="12"/>
  <c r="I670" i="12" s="1"/>
  <c r="I621" i="12"/>
  <c r="I669" i="12" s="1"/>
  <c r="I620" i="12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D268" i="11"/>
  <c r="D267" i="11"/>
  <c r="D269" i="11"/>
  <c r="T264" i="11"/>
  <c r="R264" i="11"/>
  <c r="P264" i="11"/>
  <c r="N264" i="11"/>
  <c r="L264" i="11"/>
  <c r="B268" i="11" s="1"/>
  <c r="J264" i="11"/>
  <c r="H264" i="11"/>
  <c r="B267" i="11"/>
  <c r="B269" i="11" s="1"/>
  <c r="H615" i="12"/>
  <c r="G615" i="12"/>
  <c r="F615" i="12"/>
  <c r="E615" i="12"/>
  <c r="D615" i="12"/>
  <c r="C615" i="12"/>
  <c r="B615" i="12"/>
  <c r="H614" i="12"/>
  <c r="G614" i="12"/>
  <c r="F614" i="12"/>
  <c r="E614" i="12"/>
  <c r="D614" i="12"/>
  <c r="C614" i="12"/>
  <c r="B614" i="12"/>
  <c r="H613" i="12"/>
  <c r="G613" i="12"/>
  <c r="F613" i="12"/>
  <c r="E613" i="12"/>
  <c r="D613" i="12"/>
  <c r="C613" i="12"/>
  <c r="B613" i="12"/>
  <c r="H612" i="12"/>
  <c r="G612" i="12"/>
  <c r="F612" i="12"/>
  <c r="E612" i="12"/>
  <c r="D612" i="12"/>
  <c r="C612" i="12"/>
  <c r="B612" i="12"/>
  <c r="H611" i="12"/>
  <c r="G611" i="12"/>
  <c r="F611" i="12"/>
  <c r="E611" i="12"/>
  <c r="D611" i="12"/>
  <c r="C611" i="12"/>
  <c r="B611" i="12"/>
  <c r="H610" i="12"/>
  <c r="G610" i="12"/>
  <c r="F610" i="12"/>
  <c r="E610" i="12"/>
  <c r="D610" i="12"/>
  <c r="C610" i="12"/>
  <c r="B610" i="12"/>
  <c r="H609" i="12"/>
  <c r="G609" i="12"/>
  <c r="F609" i="12"/>
  <c r="E609" i="12"/>
  <c r="D609" i="12"/>
  <c r="C609" i="12"/>
  <c r="B609" i="12"/>
  <c r="H608" i="12"/>
  <c r="G608" i="12"/>
  <c r="F608" i="12"/>
  <c r="E608" i="12"/>
  <c r="D608" i="12"/>
  <c r="C608" i="12"/>
  <c r="B608" i="12"/>
  <c r="H607" i="12"/>
  <c r="G607" i="12"/>
  <c r="F607" i="12"/>
  <c r="E607" i="12"/>
  <c r="D607" i="12"/>
  <c r="C607" i="12"/>
  <c r="B607" i="12"/>
  <c r="H606" i="12"/>
  <c r="G606" i="12"/>
  <c r="F606" i="12"/>
  <c r="E606" i="12"/>
  <c r="D606" i="12"/>
  <c r="C606" i="12"/>
  <c r="B606" i="12"/>
  <c r="H603" i="12"/>
  <c r="G603" i="12"/>
  <c r="F603" i="12"/>
  <c r="E603" i="12"/>
  <c r="D603" i="12"/>
  <c r="C603" i="12"/>
  <c r="B603" i="12"/>
  <c r="H602" i="12"/>
  <c r="G602" i="12"/>
  <c r="F602" i="12"/>
  <c r="E602" i="12"/>
  <c r="D602" i="12"/>
  <c r="C602" i="12"/>
  <c r="B602" i="12"/>
  <c r="H601" i="12"/>
  <c r="G601" i="12"/>
  <c r="F601" i="12"/>
  <c r="E601" i="12"/>
  <c r="D601" i="12"/>
  <c r="C601" i="12"/>
  <c r="B601" i="12"/>
  <c r="H600" i="12"/>
  <c r="G600" i="12"/>
  <c r="F600" i="12"/>
  <c r="E600" i="12"/>
  <c r="D600" i="12"/>
  <c r="C600" i="12"/>
  <c r="B600" i="12"/>
  <c r="H599" i="12"/>
  <c r="G599" i="12"/>
  <c r="F599" i="12"/>
  <c r="E599" i="12"/>
  <c r="D599" i="12"/>
  <c r="C599" i="12"/>
  <c r="B599" i="12"/>
  <c r="H598" i="12"/>
  <c r="G598" i="12"/>
  <c r="F598" i="12"/>
  <c r="E598" i="12"/>
  <c r="D598" i="12"/>
  <c r="C598" i="12"/>
  <c r="B598" i="12"/>
  <c r="H597" i="12"/>
  <c r="G597" i="12"/>
  <c r="F597" i="12"/>
  <c r="E597" i="12"/>
  <c r="D597" i="12"/>
  <c r="C597" i="12"/>
  <c r="B597" i="12"/>
  <c r="H596" i="12"/>
  <c r="G596" i="12"/>
  <c r="F596" i="12"/>
  <c r="E596" i="12"/>
  <c r="D596" i="12"/>
  <c r="C596" i="12"/>
  <c r="B596" i="12"/>
  <c r="H595" i="12"/>
  <c r="G595" i="12"/>
  <c r="F595" i="12"/>
  <c r="E595" i="12"/>
  <c r="D595" i="12"/>
  <c r="C595" i="12"/>
  <c r="B595" i="12"/>
  <c r="H594" i="12"/>
  <c r="G594" i="12"/>
  <c r="F594" i="12"/>
  <c r="E594" i="12"/>
  <c r="D594" i="12"/>
  <c r="C594" i="12"/>
  <c r="B594" i="12"/>
  <c r="I591" i="12"/>
  <c r="I590" i="12"/>
  <c r="I589" i="12"/>
  <c r="I588" i="12"/>
  <c r="I587" i="12"/>
  <c r="I586" i="12"/>
  <c r="I585" i="12"/>
  <c r="I584" i="12"/>
  <c r="I583" i="12"/>
  <c r="I582" i="12"/>
  <c r="I579" i="12"/>
  <c r="I578" i="12"/>
  <c r="I577" i="12"/>
  <c r="I576" i="12"/>
  <c r="I575" i="12"/>
  <c r="I574" i="12"/>
  <c r="I573" i="12"/>
  <c r="I572" i="12"/>
  <c r="I571" i="12"/>
  <c r="I570" i="12"/>
  <c r="I567" i="12"/>
  <c r="I615" i="12" s="1"/>
  <c r="I566" i="12"/>
  <c r="I614" i="12"/>
  <c r="I565" i="12"/>
  <c r="I564" i="12"/>
  <c r="I612" i="12" s="1"/>
  <c r="I563" i="12"/>
  <c r="I611" i="12" s="1"/>
  <c r="I562" i="12"/>
  <c r="I610" i="12" s="1"/>
  <c r="I561" i="12"/>
  <c r="I560" i="12"/>
  <c r="I608" i="12" s="1"/>
  <c r="I559" i="12"/>
  <c r="I607" i="12" s="1"/>
  <c r="I558" i="12"/>
  <c r="I606" i="12" s="1"/>
  <c r="M23" i="14"/>
  <c r="M25" i="14"/>
  <c r="M26" i="14"/>
  <c r="M27" i="14"/>
  <c r="M24" i="14"/>
  <c r="Z85" i="7"/>
  <c r="Z86" i="7"/>
  <c r="Z87" i="7"/>
  <c r="Z88" i="7"/>
  <c r="Z89" i="7"/>
  <c r="Z90" i="7"/>
  <c r="Z91" i="7"/>
  <c r="Z92" i="7"/>
  <c r="Z93" i="7"/>
  <c r="Z94" i="7"/>
  <c r="Z95" i="7"/>
  <c r="Z96" i="7"/>
  <c r="Z84" i="7"/>
  <c r="Z36" i="7"/>
  <c r="Z37" i="7"/>
  <c r="Z38" i="7"/>
  <c r="Z39" i="7"/>
  <c r="Z40" i="7"/>
  <c r="Z41" i="7"/>
  <c r="Z42" i="7"/>
  <c r="Z43" i="7"/>
  <c r="Z44" i="7"/>
  <c r="Z45" i="7"/>
  <c r="Z46" i="7"/>
  <c r="Z47" i="7"/>
  <c r="D247" i="11"/>
  <c r="D246" i="11"/>
  <c r="D248" i="11"/>
  <c r="T243" i="11"/>
  <c r="R243" i="11"/>
  <c r="P243" i="11"/>
  <c r="N243" i="11"/>
  <c r="L243" i="11"/>
  <c r="J243" i="11"/>
  <c r="H243" i="11"/>
  <c r="B246" i="11" s="1"/>
  <c r="C536" i="12"/>
  <c r="H553" i="12"/>
  <c r="G553" i="12"/>
  <c r="F553" i="12"/>
  <c r="E553" i="12"/>
  <c r="D553" i="12"/>
  <c r="C553" i="12"/>
  <c r="B553" i="12"/>
  <c r="H552" i="12"/>
  <c r="G552" i="12"/>
  <c r="F552" i="12"/>
  <c r="E552" i="12"/>
  <c r="D552" i="12"/>
  <c r="C552" i="12"/>
  <c r="B552" i="12"/>
  <c r="H551" i="12"/>
  <c r="G551" i="12"/>
  <c r="F551" i="12"/>
  <c r="E551" i="12"/>
  <c r="D551" i="12"/>
  <c r="C551" i="12"/>
  <c r="B551" i="12"/>
  <c r="H550" i="12"/>
  <c r="G550" i="12"/>
  <c r="F550" i="12"/>
  <c r="E550" i="12"/>
  <c r="D550" i="12"/>
  <c r="C550" i="12"/>
  <c r="B550" i="12"/>
  <c r="H549" i="12"/>
  <c r="G549" i="12"/>
  <c r="F549" i="12"/>
  <c r="E549" i="12"/>
  <c r="D549" i="12"/>
  <c r="C549" i="12"/>
  <c r="B549" i="12"/>
  <c r="H548" i="12"/>
  <c r="G548" i="12"/>
  <c r="F548" i="12"/>
  <c r="E548" i="12"/>
  <c r="D548" i="12"/>
  <c r="C548" i="12"/>
  <c r="B548" i="12"/>
  <c r="H547" i="12"/>
  <c r="G547" i="12"/>
  <c r="F547" i="12"/>
  <c r="E547" i="12"/>
  <c r="D547" i="12"/>
  <c r="C547" i="12"/>
  <c r="B547" i="12"/>
  <c r="H546" i="12"/>
  <c r="G546" i="12"/>
  <c r="F546" i="12"/>
  <c r="E546" i="12"/>
  <c r="D546" i="12"/>
  <c r="C546" i="12"/>
  <c r="B546" i="12"/>
  <c r="H545" i="12"/>
  <c r="G545" i="12"/>
  <c r="F545" i="12"/>
  <c r="E545" i="12"/>
  <c r="D545" i="12"/>
  <c r="C545" i="12"/>
  <c r="B545" i="12"/>
  <c r="H544" i="12"/>
  <c r="G544" i="12"/>
  <c r="F544" i="12"/>
  <c r="E544" i="12"/>
  <c r="D544" i="12"/>
  <c r="C544" i="12"/>
  <c r="B544" i="12"/>
  <c r="H541" i="12"/>
  <c r="G541" i="12"/>
  <c r="F541" i="12"/>
  <c r="E541" i="12"/>
  <c r="D541" i="12"/>
  <c r="C541" i="12"/>
  <c r="B541" i="12"/>
  <c r="H540" i="12"/>
  <c r="G540" i="12"/>
  <c r="F540" i="12"/>
  <c r="E540" i="12"/>
  <c r="D540" i="12"/>
  <c r="C540" i="12"/>
  <c r="B540" i="12"/>
  <c r="H539" i="12"/>
  <c r="G539" i="12"/>
  <c r="F539" i="12"/>
  <c r="E539" i="12"/>
  <c r="D539" i="12"/>
  <c r="C539" i="12"/>
  <c r="B539" i="12"/>
  <c r="H538" i="12"/>
  <c r="G538" i="12"/>
  <c r="F538" i="12"/>
  <c r="E538" i="12"/>
  <c r="D538" i="12"/>
  <c r="C538" i="12"/>
  <c r="B538" i="12"/>
  <c r="H537" i="12"/>
  <c r="G537" i="12"/>
  <c r="F537" i="12"/>
  <c r="E537" i="12"/>
  <c r="D537" i="12"/>
  <c r="C537" i="12"/>
  <c r="B537" i="12"/>
  <c r="H536" i="12"/>
  <c r="G536" i="12"/>
  <c r="F536" i="12"/>
  <c r="E536" i="12"/>
  <c r="D536" i="12"/>
  <c r="B536" i="12"/>
  <c r="H535" i="12"/>
  <c r="G535" i="12"/>
  <c r="F535" i="12"/>
  <c r="E535" i="12"/>
  <c r="D535" i="12"/>
  <c r="C535" i="12"/>
  <c r="B535" i="12"/>
  <c r="I535" i="12" s="1"/>
  <c r="H534" i="12"/>
  <c r="G534" i="12"/>
  <c r="F534" i="12"/>
  <c r="E534" i="12"/>
  <c r="D534" i="12"/>
  <c r="C534" i="12"/>
  <c r="B534" i="12"/>
  <c r="H533" i="12"/>
  <c r="G533" i="12"/>
  <c r="F533" i="12"/>
  <c r="E533" i="12"/>
  <c r="D533" i="12"/>
  <c r="C533" i="12"/>
  <c r="B533" i="12"/>
  <c r="H532" i="12"/>
  <c r="G532" i="12"/>
  <c r="F532" i="12"/>
  <c r="E532" i="12"/>
  <c r="D532" i="12"/>
  <c r="C532" i="12"/>
  <c r="B532" i="12"/>
  <c r="I529" i="12"/>
  <c r="I528" i="12"/>
  <c r="I527" i="12"/>
  <c r="I526" i="12"/>
  <c r="I525" i="12"/>
  <c r="I524" i="12"/>
  <c r="I523" i="12"/>
  <c r="I522" i="12"/>
  <c r="I521" i="12"/>
  <c r="I520" i="12"/>
  <c r="I517" i="12"/>
  <c r="I516" i="12"/>
  <c r="I515" i="12"/>
  <c r="I514" i="12"/>
  <c r="I513" i="12"/>
  <c r="I512" i="12"/>
  <c r="I511" i="12"/>
  <c r="I510" i="12"/>
  <c r="I509" i="12"/>
  <c r="I508" i="12"/>
  <c r="I505" i="12"/>
  <c r="I553" i="12" s="1"/>
  <c r="I504" i="12"/>
  <c r="I552" i="12"/>
  <c r="I503" i="12"/>
  <c r="I502" i="12"/>
  <c r="I501" i="12"/>
  <c r="I549" i="12" s="1"/>
  <c r="I500" i="12"/>
  <c r="I548" i="12" s="1"/>
  <c r="I499" i="12"/>
  <c r="I498" i="12"/>
  <c r="I546" i="12" s="1"/>
  <c r="I497" i="12"/>
  <c r="I545" i="12" s="1"/>
  <c r="I496" i="12"/>
  <c r="I544" i="12" s="1"/>
  <c r="H488" i="12"/>
  <c r="H489" i="12"/>
  <c r="H490" i="12"/>
  <c r="H491" i="12"/>
  <c r="D226" i="11"/>
  <c r="D225" i="11"/>
  <c r="D227" i="11" s="1"/>
  <c r="T222" i="11"/>
  <c r="R222" i="11"/>
  <c r="P222" i="11"/>
  <c r="N222" i="11"/>
  <c r="L222" i="11"/>
  <c r="B226" i="11" s="1"/>
  <c r="J222" i="11"/>
  <c r="H222" i="11"/>
  <c r="B225" i="11"/>
  <c r="Y85" i="7"/>
  <c r="Y86" i="7"/>
  <c r="Y87" i="7"/>
  <c r="Y88" i="7"/>
  <c r="Y89" i="7"/>
  <c r="Y90" i="7"/>
  <c r="Y91" i="7"/>
  <c r="Y92" i="7"/>
  <c r="Y93" i="7"/>
  <c r="Y94" i="7"/>
  <c r="Y95" i="7"/>
  <c r="Y96" i="7"/>
  <c r="Y84" i="7"/>
  <c r="B470" i="12"/>
  <c r="C470" i="12"/>
  <c r="D470" i="12"/>
  <c r="E470" i="12"/>
  <c r="F470" i="12"/>
  <c r="G470" i="12"/>
  <c r="H470" i="12"/>
  <c r="B471" i="12"/>
  <c r="C471" i="12"/>
  <c r="D471" i="12"/>
  <c r="E471" i="12"/>
  <c r="F471" i="12"/>
  <c r="G471" i="12"/>
  <c r="H471" i="12"/>
  <c r="B472" i="12"/>
  <c r="C472" i="12"/>
  <c r="D472" i="12"/>
  <c r="E472" i="12"/>
  <c r="F472" i="12"/>
  <c r="G472" i="12"/>
  <c r="H472" i="12"/>
  <c r="B473" i="12"/>
  <c r="C473" i="12"/>
  <c r="D473" i="12"/>
  <c r="E473" i="12"/>
  <c r="F473" i="12"/>
  <c r="G473" i="12"/>
  <c r="H473" i="12"/>
  <c r="B474" i="12"/>
  <c r="C474" i="12"/>
  <c r="D474" i="12"/>
  <c r="E474" i="12"/>
  <c r="F474" i="12"/>
  <c r="G474" i="12"/>
  <c r="H474" i="12"/>
  <c r="B475" i="12"/>
  <c r="C475" i="12"/>
  <c r="D475" i="12"/>
  <c r="E475" i="12"/>
  <c r="F475" i="12"/>
  <c r="G475" i="12"/>
  <c r="H475" i="12"/>
  <c r="B476" i="12"/>
  <c r="C476" i="12"/>
  <c r="D476" i="12"/>
  <c r="E476" i="12"/>
  <c r="F476" i="12"/>
  <c r="G476" i="12"/>
  <c r="H476" i="12"/>
  <c r="B477" i="12"/>
  <c r="C477" i="12"/>
  <c r="D477" i="12"/>
  <c r="E477" i="12"/>
  <c r="F477" i="12"/>
  <c r="G477" i="12"/>
  <c r="H477" i="12"/>
  <c r="B478" i="12"/>
  <c r="C478" i="12"/>
  <c r="D478" i="12"/>
  <c r="E478" i="12"/>
  <c r="F478" i="12"/>
  <c r="G478" i="12"/>
  <c r="H478" i="12"/>
  <c r="B479" i="12"/>
  <c r="C479" i="12"/>
  <c r="D479" i="12"/>
  <c r="E479" i="12"/>
  <c r="F479" i="12"/>
  <c r="G479" i="12"/>
  <c r="H479" i="12"/>
  <c r="B482" i="12"/>
  <c r="C482" i="12"/>
  <c r="D482" i="12"/>
  <c r="E482" i="12"/>
  <c r="F482" i="12"/>
  <c r="G482" i="12"/>
  <c r="H482" i="12"/>
  <c r="B483" i="12"/>
  <c r="C483" i="12"/>
  <c r="D483" i="12"/>
  <c r="E483" i="12"/>
  <c r="F483" i="12"/>
  <c r="G483" i="12"/>
  <c r="H483" i="12"/>
  <c r="B484" i="12"/>
  <c r="C484" i="12"/>
  <c r="D484" i="12"/>
  <c r="E484" i="12"/>
  <c r="F484" i="12"/>
  <c r="G484" i="12"/>
  <c r="H484" i="12"/>
  <c r="B485" i="12"/>
  <c r="C485" i="12"/>
  <c r="D485" i="12"/>
  <c r="E485" i="12"/>
  <c r="F485" i="12"/>
  <c r="G485" i="12"/>
  <c r="H485" i="12"/>
  <c r="B486" i="12"/>
  <c r="C486" i="12"/>
  <c r="D486" i="12"/>
  <c r="E486" i="12"/>
  <c r="F486" i="12"/>
  <c r="G486" i="12"/>
  <c r="H486" i="12"/>
  <c r="B487" i="12"/>
  <c r="C487" i="12"/>
  <c r="D487" i="12"/>
  <c r="E487" i="12"/>
  <c r="F487" i="12"/>
  <c r="G487" i="12"/>
  <c r="H487" i="12"/>
  <c r="B488" i="12"/>
  <c r="C488" i="12"/>
  <c r="D488" i="12"/>
  <c r="E488" i="12"/>
  <c r="F488" i="12"/>
  <c r="G488" i="12"/>
  <c r="B489" i="12"/>
  <c r="C489" i="12"/>
  <c r="D489" i="12"/>
  <c r="E489" i="12"/>
  <c r="F489" i="12"/>
  <c r="G489" i="12"/>
  <c r="B490" i="12"/>
  <c r="C490" i="12"/>
  <c r="D490" i="12"/>
  <c r="E490" i="12"/>
  <c r="F490" i="12"/>
  <c r="G490" i="12"/>
  <c r="B491" i="12"/>
  <c r="C491" i="12"/>
  <c r="D491" i="12"/>
  <c r="E491" i="12"/>
  <c r="F491" i="12"/>
  <c r="G491" i="12"/>
  <c r="I434" i="12"/>
  <c r="I435" i="12"/>
  <c r="I436" i="12"/>
  <c r="I437" i="12"/>
  <c r="I485" i="12" s="1"/>
  <c r="I438" i="12"/>
  <c r="I439" i="12"/>
  <c r="I440" i="12"/>
  <c r="I441" i="12"/>
  <c r="I489" i="12" s="1"/>
  <c r="I442" i="12"/>
  <c r="I443" i="12"/>
  <c r="I446" i="12"/>
  <c r="I447" i="12"/>
  <c r="I448" i="12"/>
  <c r="I449" i="12"/>
  <c r="I450" i="12"/>
  <c r="I451" i="12"/>
  <c r="I452" i="12"/>
  <c r="I453" i="12"/>
  <c r="I454" i="12"/>
  <c r="I455" i="12"/>
  <c r="I458" i="12"/>
  <c r="I459" i="12"/>
  <c r="I460" i="12"/>
  <c r="I461" i="12"/>
  <c r="I462" i="12"/>
  <c r="I463" i="12"/>
  <c r="I464" i="12"/>
  <c r="I465" i="12"/>
  <c r="I466" i="12"/>
  <c r="I467" i="12"/>
  <c r="Y36" i="7"/>
  <c r="Y37" i="7"/>
  <c r="Y38" i="7"/>
  <c r="Y39" i="7"/>
  <c r="Y40" i="7"/>
  <c r="Y41" i="7"/>
  <c r="Y42" i="7"/>
  <c r="Y43" i="7"/>
  <c r="Y44" i="7"/>
  <c r="Y45" i="7"/>
  <c r="Y46" i="7"/>
  <c r="Y47" i="7"/>
  <c r="X31" i="7"/>
  <c r="BE19" i="8"/>
  <c r="BF19" i="8"/>
  <c r="BG19" i="8"/>
  <c r="BH19" i="8"/>
  <c r="BI19" i="8"/>
  <c r="X85" i="7"/>
  <c r="X86" i="7"/>
  <c r="X87" i="7"/>
  <c r="X88" i="7"/>
  <c r="X89" i="7"/>
  <c r="X90" i="7"/>
  <c r="X91" i="7"/>
  <c r="X92" i="7"/>
  <c r="X93" i="7"/>
  <c r="X94" i="7"/>
  <c r="X95" i="7"/>
  <c r="X96" i="7"/>
  <c r="X84" i="7"/>
  <c r="T201" i="11"/>
  <c r="R201" i="11"/>
  <c r="P201" i="11"/>
  <c r="X36" i="7"/>
  <c r="X37" i="7"/>
  <c r="X38" i="7"/>
  <c r="X39" i="7"/>
  <c r="X40" i="7"/>
  <c r="X41" i="7"/>
  <c r="X42" i="7"/>
  <c r="X43" i="7"/>
  <c r="X44" i="7"/>
  <c r="X45" i="7"/>
  <c r="X46" i="7"/>
  <c r="B413" i="12"/>
  <c r="N201" i="11"/>
  <c r="D205" i="11"/>
  <c r="D204" i="11"/>
  <c r="D206" i="11"/>
  <c r="L201" i="11"/>
  <c r="J201" i="11"/>
  <c r="H201" i="11"/>
  <c r="F201" i="11"/>
  <c r="B204" i="11" s="1"/>
  <c r="H429" i="12"/>
  <c r="G429" i="12"/>
  <c r="F429" i="12"/>
  <c r="E429" i="12"/>
  <c r="D429" i="12"/>
  <c r="C429" i="12"/>
  <c r="B429" i="12"/>
  <c r="H428" i="12"/>
  <c r="G428" i="12"/>
  <c r="F428" i="12"/>
  <c r="E428" i="12"/>
  <c r="D428" i="12"/>
  <c r="C428" i="12"/>
  <c r="B428" i="12"/>
  <c r="H427" i="12"/>
  <c r="G427" i="12"/>
  <c r="F427" i="12"/>
  <c r="E427" i="12"/>
  <c r="D427" i="12"/>
  <c r="C427" i="12"/>
  <c r="B427" i="12"/>
  <c r="G426" i="12"/>
  <c r="F426" i="12"/>
  <c r="E426" i="12"/>
  <c r="D426" i="12"/>
  <c r="C426" i="12"/>
  <c r="B426" i="12"/>
  <c r="H425" i="12"/>
  <c r="G425" i="12"/>
  <c r="F425" i="12"/>
  <c r="E425" i="12"/>
  <c r="D425" i="12"/>
  <c r="C425" i="12"/>
  <c r="B425" i="12"/>
  <c r="H424" i="12"/>
  <c r="G424" i="12"/>
  <c r="F424" i="12"/>
  <c r="E424" i="12"/>
  <c r="D424" i="12"/>
  <c r="C424" i="12"/>
  <c r="B424" i="12"/>
  <c r="H423" i="12"/>
  <c r="G423" i="12"/>
  <c r="F423" i="12"/>
  <c r="E423" i="12"/>
  <c r="D423" i="12"/>
  <c r="C423" i="12"/>
  <c r="B423" i="12"/>
  <c r="H422" i="12"/>
  <c r="G422" i="12"/>
  <c r="F422" i="12"/>
  <c r="E422" i="12"/>
  <c r="D422" i="12"/>
  <c r="C422" i="12"/>
  <c r="B422" i="12"/>
  <c r="H421" i="12"/>
  <c r="G421" i="12"/>
  <c r="F421" i="12"/>
  <c r="E421" i="12"/>
  <c r="D421" i="12"/>
  <c r="C421" i="12"/>
  <c r="B421" i="12"/>
  <c r="H420" i="12"/>
  <c r="G420" i="12"/>
  <c r="F420" i="12"/>
  <c r="E420" i="12"/>
  <c r="D420" i="12"/>
  <c r="C420" i="12"/>
  <c r="B420" i="12"/>
  <c r="H417" i="12"/>
  <c r="G417" i="12"/>
  <c r="F417" i="12"/>
  <c r="E417" i="12"/>
  <c r="D417" i="12"/>
  <c r="C417" i="12"/>
  <c r="B417" i="12"/>
  <c r="H416" i="12"/>
  <c r="G416" i="12"/>
  <c r="F416" i="12"/>
  <c r="E416" i="12"/>
  <c r="D416" i="12"/>
  <c r="C416" i="12"/>
  <c r="B416" i="12"/>
  <c r="H415" i="12"/>
  <c r="G415" i="12"/>
  <c r="F415" i="12"/>
  <c r="E415" i="12"/>
  <c r="D415" i="12"/>
  <c r="C415" i="12"/>
  <c r="B415" i="12"/>
  <c r="H414" i="12"/>
  <c r="G414" i="12"/>
  <c r="F414" i="12"/>
  <c r="E414" i="12"/>
  <c r="D414" i="12"/>
  <c r="C414" i="12"/>
  <c r="B414" i="12"/>
  <c r="H413" i="12"/>
  <c r="G413" i="12"/>
  <c r="F413" i="12"/>
  <c r="E413" i="12"/>
  <c r="D413" i="12"/>
  <c r="C413" i="12"/>
  <c r="H412" i="12"/>
  <c r="G412" i="12"/>
  <c r="F412" i="12"/>
  <c r="E412" i="12"/>
  <c r="D412" i="12"/>
  <c r="C412" i="12"/>
  <c r="B412" i="12"/>
  <c r="H411" i="12"/>
  <c r="G411" i="12"/>
  <c r="F411" i="12"/>
  <c r="E411" i="12"/>
  <c r="D411" i="12"/>
  <c r="C411" i="12"/>
  <c r="B411" i="12"/>
  <c r="H410" i="12"/>
  <c r="G410" i="12"/>
  <c r="F410" i="12"/>
  <c r="E410" i="12"/>
  <c r="D410" i="12"/>
  <c r="C410" i="12"/>
  <c r="B410" i="12"/>
  <c r="H409" i="12"/>
  <c r="G409" i="12"/>
  <c r="F409" i="12"/>
  <c r="E409" i="12"/>
  <c r="D409" i="12"/>
  <c r="C409" i="12"/>
  <c r="B409" i="12"/>
  <c r="H408" i="12"/>
  <c r="G408" i="12"/>
  <c r="F408" i="12"/>
  <c r="E408" i="12"/>
  <c r="D408" i="12"/>
  <c r="C408" i="12"/>
  <c r="B408" i="12"/>
  <c r="I405" i="12"/>
  <c r="I404" i="12"/>
  <c r="I403" i="12"/>
  <c r="I402" i="12"/>
  <c r="I401" i="12"/>
  <c r="I400" i="12"/>
  <c r="I399" i="12"/>
  <c r="I398" i="12"/>
  <c r="I397" i="12"/>
  <c r="I396" i="12"/>
  <c r="I393" i="12"/>
  <c r="I392" i="12"/>
  <c r="I391" i="12"/>
  <c r="I390" i="12"/>
  <c r="I389" i="12"/>
  <c r="I388" i="12"/>
  <c r="I387" i="12"/>
  <c r="I386" i="12"/>
  <c r="I385" i="12"/>
  <c r="I384" i="12"/>
  <c r="I381" i="12"/>
  <c r="I429" i="12" s="1"/>
  <c r="I380" i="12"/>
  <c r="I428" i="12" s="1"/>
  <c r="I379" i="12"/>
  <c r="I427" i="12" s="1"/>
  <c r="I378" i="12"/>
  <c r="I426" i="12" s="1"/>
  <c r="I377" i="12"/>
  <c r="I425" i="12" s="1"/>
  <c r="I376" i="12"/>
  <c r="I424" i="12" s="1"/>
  <c r="I375" i="12"/>
  <c r="I423" i="12" s="1"/>
  <c r="I374" i="12"/>
  <c r="I422" i="12" s="1"/>
  <c r="I373" i="12"/>
  <c r="I421" i="12" s="1"/>
  <c r="I372" i="12"/>
  <c r="I420" i="12" s="1"/>
  <c r="D184" i="11"/>
  <c r="D183" i="11"/>
  <c r="D185" i="11"/>
  <c r="T180" i="11"/>
  <c r="R180" i="11"/>
  <c r="P180" i="11"/>
  <c r="N180" i="11"/>
  <c r="L180" i="11"/>
  <c r="B184" i="11" s="1"/>
  <c r="J180" i="11"/>
  <c r="H180" i="11"/>
  <c r="B183" i="11" s="1"/>
  <c r="B185" i="11" s="1"/>
  <c r="F180" i="11"/>
  <c r="D180" i="11"/>
  <c r="B180" i="11"/>
  <c r="W85" i="7"/>
  <c r="W86" i="7"/>
  <c r="W87" i="7"/>
  <c r="W88" i="7"/>
  <c r="W89" i="7"/>
  <c r="W90" i="7"/>
  <c r="W91" i="7"/>
  <c r="W92" i="7"/>
  <c r="W93" i="7"/>
  <c r="W94" i="7"/>
  <c r="W95" i="7"/>
  <c r="W96" i="7"/>
  <c r="W84" i="7"/>
  <c r="W36" i="7"/>
  <c r="W37" i="7"/>
  <c r="W38" i="7"/>
  <c r="W39" i="7"/>
  <c r="W40" i="7"/>
  <c r="W41" i="7"/>
  <c r="W42" i="7"/>
  <c r="W43" i="7"/>
  <c r="W44" i="7"/>
  <c r="W45" i="7"/>
  <c r="W46" i="7"/>
  <c r="W47" i="7"/>
  <c r="I253" i="12"/>
  <c r="H367" i="12"/>
  <c r="G367" i="12"/>
  <c r="F367" i="12"/>
  <c r="E367" i="12"/>
  <c r="D367" i="12"/>
  <c r="C367" i="12"/>
  <c r="B367" i="12"/>
  <c r="H366" i="12"/>
  <c r="G366" i="12"/>
  <c r="F366" i="12"/>
  <c r="E366" i="12"/>
  <c r="D366" i="12"/>
  <c r="C366" i="12"/>
  <c r="B366" i="12"/>
  <c r="H365" i="12"/>
  <c r="G365" i="12"/>
  <c r="F365" i="12"/>
  <c r="E365" i="12"/>
  <c r="D365" i="12"/>
  <c r="C365" i="12"/>
  <c r="B365" i="12"/>
  <c r="H364" i="12"/>
  <c r="G364" i="12"/>
  <c r="F364" i="12"/>
  <c r="E364" i="12"/>
  <c r="D364" i="12"/>
  <c r="C364" i="12"/>
  <c r="B364" i="12"/>
  <c r="H363" i="12"/>
  <c r="G363" i="12"/>
  <c r="F363" i="12"/>
  <c r="E363" i="12"/>
  <c r="D363" i="12"/>
  <c r="C363" i="12"/>
  <c r="B363" i="12"/>
  <c r="H362" i="12"/>
  <c r="G362" i="12"/>
  <c r="F362" i="12"/>
  <c r="E362" i="12"/>
  <c r="D362" i="12"/>
  <c r="C362" i="12"/>
  <c r="B362" i="12"/>
  <c r="H361" i="12"/>
  <c r="G361" i="12"/>
  <c r="F361" i="12"/>
  <c r="E361" i="12"/>
  <c r="D361" i="12"/>
  <c r="C361" i="12"/>
  <c r="B361" i="12"/>
  <c r="H360" i="12"/>
  <c r="G360" i="12"/>
  <c r="F360" i="12"/>
  <c r="E360" i="12"/>
  <c r="D360" i="12"/>
  <c r="C360" i="12"/>
  <c r="B360" i="12"/>
  <c r="H359" i="12"/>
  <c r="G359" i="12"/>
  <c r="F359" i="12"/>
  <c r="E359" i="12"/>
  <c r="D359" i="12"/>
  <c r="C359" i="12"/>
  <c r="B359" i="12"/>
  <c r="H358" i="12"/>
  <c r="G358" i="12"/>
  <c r="F358" i="12"/>
  <c r="E358" i="12"/>
  <c r="D358" i="12"/>
  <c r="C358" i="12"/>
  <c r="B358" i="12"/>
  <c r="H355" i="12"/>
  <c r="G355" i="12"/>
  <c r="F355" i="12"/>
  <c r="E355" i="12"/>
  <c r="D355" i="12"/>
  <c r="C355" i="12"/>
  <c r="B355" i="12"/>
  <c r="H354" i="12"/>
  <c r="G354" i="12"/>
  <c r="F354" i="12"/>
  <c r="E354" i="12"/>
  <c r="D354" i="12"/>
  <c r="C354" i="12"/>
  <c r="B354" i="12"/>
  <c r="H353" i="12"/>
  <c r="G353" i="12"/>
  <c r="F353" i="12"/>
  <c r="E353" i="12"/>
  <c r="D353" i="12"/>
  <c r="C353" i="12"/>
  <c r="B353" i="12"/>
  <c r="H352" i="12"/>
  <c r="G352" i="12"/>
  <c r="F352" i="12"/>
  <c r="E352" i="12"/>
  <c r="D352" i="12"/>
  <c r="C352" i="12"/>
  <c r="B352" i="12"/>
  <c r="H351" i="12"/>
  <c r="G351" i="12"/>
  <c r="F351" i="12"/>
  <c r="E351" i="12"/>
  <c r="D351" i="12"/>
  <c r="C351" i="12"/>
  <c r="B351" i="12"/>
  <c r="H350" i="12"/>
  <c r="G350" i="12"/>
  <c r="F350" i="12"/>
  <c r="E350" i="12"/>
  <c r="D350" i="12"/>
  <c r="C350" i="12"/>
  <c r="B350" i="12"/>
  <c r="H349" i="12"/>
  <c r="G349" i="12"/>
  <c r="F349" i="12"/>
  <c r="E349" i="12"/>
  <c r="D349" i="12"/>
  <c r="C349" i="12"/>
  <c r="B349" i="12"/>
  <c r="H348" i="12"/>
  <c r="G348" i="12"/>
  <c r="F348" i="12"/>
  <c r="E348" i="12"/>
  <c r="D348" i="12"/>
  <c r="C348" i="12"/>
  <c r="B348" i="12"/>
  <c r="H347" i="12"/>
  <c r="G347" i="12"/>
  <c r="F347" i="12"/>
  <c r="E347" i="12"/>
  <c r="D347" i="12"/>
  <c r="C347" i="12"/>
  <c r="B347" i="12"/>
  <c r="H346" i="12"/>
  <c r="G346" i="12"/>
  <c r="F346" i="12"/>
  <c r="E346" i="12"/>
  <c r="D346" i="12"/>
  <c r="C346" i="12"/>
  <c r="B346" i="12"/>
  <c r="I343" i="12"/>
  <c r="I342" i="12"/>
  <c r="I341" i="12"/>
  <c r="I340" i="12"/>
  <c r="I339" i="12"/>
  <c r="I338" i="12"/>
  <c r="I337" i="12"/>
  <c r="I336" i="12"/>
  <c r="I335" i="12"/>
  <c r="I334" i="12"/>
  <c r="I331" i="12"/>
  <c r="I330" i="12"/>
  <c r="I329" i="12"/>
  <c r="I328" i="12"/>
  <c r="I327" i="12"/>
  <c r="I326" i="12"/>
  <c r="I325" i="12"/>
  <c r="I324" i="12"/>
  <c r="I323" i="12"/>
  <c r="I322" i="12"/>
  <c r="I319" i="12"/>
  <c r="I367" i="12" s="1"/>
  <c r="I318" i="12"/>
  <c r="I317" i="12"/>
  <c r="I365" i="12" s="1"/>
  <c r="I316" i="12"/>
  <c r="I315" i="12"/>
  <c r="I363" i="12" s="1"/>
  <c r="I314" i="12"/>
  <c r="I313" i="12"/>
  <c r="I312" i="12"/>
  <c r="I311" i="12"/>
  <c r="I359" i="12" s="1"/>
  <c r="I310" i="12"/>
  <c r="D301" i="12"/>
  <c r="D162" i="11"/>
  <c r="D161" i="11"/>
  <c r="D163" i="11" s="1"/>
  <c r="T158" i="11"/>
  <c r="R158" i="11"/>
  <c r="P158" i="11"/>
  <c r="B162" i="11" s="1"/>
  <c r="N158" i="11"/>
  <c r="L158" i="11"/>
  <c r="J158" i="11"/>
  <c r="H158" i="11"/>
  <c r="F158" i="11"/>
  <c r="D158" i="11"/>
  <c r="B158" i="11"/>
  <c r="B161" i="11" s="1"/>
  <c r="V85" i="7"/>
  <c r="V86" i="7"/>
  <c r="V87" i="7"/>
  <c r="V88" i="7"/>
  <c r="V89" i="7"/>
  <c r="V90" i="7"/>
  <c r="V91" i="7"/>
  <c r="V92" i="7"/>
  <c r="V93" i="7"/>
  <c r="V94" i="7"/>
  <c r="V95" i="7"/>
  <c r="V96" i="7"/>
  <c r="V84" i="7"/>
  <c r="V36" i="7"/>
  <c r="V37" i="7"/>
  <c r="V38" i="7"/>
  <c r="V39" i="7"/>
  <c r="V40" i="7"/>
  <c r="V41" i="7"/>
  <c r="V42" i="7"/>
  <c r="V43" i="7"/>
  <c r="V44" i="7"/>
  <c r="V45" i="7"/>
  <c r="V46" i="7"/>
  <c r="V47" i="7"/>
  <c r="B228" i="12"/>
  <c r="E229" i="12"/>
  <c r="E230" i="12"/>
  <c r="E231" i="12"/>
  <c r="E232" i="12"/>
  <c r="E228" i="12"/>
  <c r="F228" i="12"/>
  <c r="G228" i="12"/>
  <c r="H228" i="12"/>
  <c r="D224" i="12"/>
  <c r="D225" i="12"/>
  <c r="D226" i="12"/>
  <c r="D227" i="12"/>
  <c r="D228" i="12"/>
  <c r="D229" i="12"/>
  <c r="D230" i="12"/>
  <c r="D231" i="12"/>
  <c r="D232" i="12"/>
  <c r="D137" i="11"/>
  <c r="D138" i="11"/>
  <c r="D139" i="11" s="1"/>
  <c r="B134" i="11"/>
  <c r="D134" i="11"/>
  <c r="F134" i="11"/>
  <c r="B137" i="11" s="1"/>
  <c r="H134" i="11"/>
  <c r="J134" i="11"/>
  <c r="L134" i="11"/>
  <c r="N134" i="11"/>
  <c r="B138" i="11" s="1"/>
  <c r="P134" i="11"/>
  <c r="R134" i="11"/>
  <c r="T134" i="11"/>
  <c r="U85" i="7"/>
  <c r="U86" i="7"/>
  <c r="U87" i="7"/>
  <c r="U88" i="7"/>
  <c r="U89" i="7"/>
  <c r="U90" i="7"/>
  <c r="U91" i="7"/>
  <c r="U92" i="7"/>
  <c r="U93" i="7"/>
  <c r="U84" i="7"/>
  <c r="H85" i="7"/>
  <c r="H86" i="7"/>
  <c r="H87" i="7"/>
  <c r="H88" i="7"/>
  <c r="H89" i="7"/>
  <c r="H90" i="7"/>
  <c r="H91" i="7"/>
  <c r="H92" i="7"/>
  <c r="H93" i="7"/>
  <c r="H84" i="7"/>
  <c r="H96" i="7"/>
  <c r="H95" i="7"/>
  <c r="H94" i="7"/>
  <c r="U95" i="7"/>
  <c r="N36" i="7"/>
  <c r="N37" i="7"/>
  <c r="N38" i="7"/>
  <c r="N39" i="7"/>
  <c r="N40" i="7"/>
  <c r="N41" i="7"/>
  <c r="N42" i="7"/>
  <c r="N43" i="7"/>
  <c r="N44" i="7"/>
  <c r="N45" i="7"/>
  <c r="N46" i="7"/>
  <c r="N47" i="7"/>
  <c r="O36" i="7"/>
  <c r="O37" i="7"/>
  <c r="O38" i="7"/>
  <c r="O39" i="7"/>
  <c r="O40" i="7"/>
  <c r="O41" i="7"/>
  <c r="O42" i="7"/>
  <c r="O43" i="7"/>
  <c r="O44" i="7"/>
  <c r="O45" i="7"/>
  <c r="O46" i="7"/>
  <c r="O47" i="7"/>
  <c r="P36" i="7"/>
  <c r="P37" i="7"/>
  <c r="P38" i="7"/>
  <c r="P39" i="7"/>
  <c r="P40" i="7"/>
  <c r="P41" i="7"/>
  <c r="P42" i="7"/>
  <c r="P43" i="7"/>
  <c r="P44" i="7"/>
  <c r="Q36" i="7"/>
  <c r="Q37" i="7"/>
  <c r="Q38" i="7"/>
  <c r="Q39" i="7"/>
  <c r="Q40" i="7"/>
  <c r="Q41" i="7"/>
  <c r="Q42" i="7"/>
  <c r="Q43" i="7"/>
  <c r="Q44" i="7"/>
  <c r="Q45" i="7"/>
  <c r="Q46" i="7"/>
  <c r="Q47" i="7"/>
  <c r="R36" i="7"/>
  <c r="R37" i="7"/>
  <c r="R38" i="7"/>
  <c r="R39" i="7"/>
  <c r="R40" i="7"/>
  <c r="R41" i="7"/>
  <c r="R42" i="7"/>
  <c r="R43" i="7"/>
  <c r="R44" i="7"/>
  <c r="S36" i="7"/>
  <c r="S37" i="7"/>
  <c r="S38" i="7"/>
  <c r="S39" i="7"/>
  <c r="S40" i="7"/>
  <c r="S41" i="7"/>
  <c r="S42" i="7"/>
  <c r="S43" i="7"/>
  <c r="S44" i="7"/>
  <c r="S45" i="7"/>
  <c r="S46" i="7"/>
  <c r="S47" i="7"/>
  <c r="T36" i="7"/>
  <c r="T37" i="7"/>
  <c r="T38" i="7"/>
  <c r="T39" i="7"/>
  <c r="T40" i="7"/>
  <c r="T41" i="7"/>
  <c r="T42" i="7"/>
  <c r="T43" i="7"/>
  <c r="T44" i="7"/>
  <c r="T45" i="7"/>
  <c r="T46" i="7"/>
  <c r="T47" i="7"/>
  <c r="U36" i="7"/>
  <c r="U37" i="7"/>
  <c r="U38" i="7"/>
  <c r="U39" i="7"/>
  <c r="U40" i="7"/>
  <c r="U41" i="7"/>
  <c r="U42" i="7"/>
  <c r="U43" i="7"/>
  <c r="U44" i="7"/>
  <c r="U45" i="7"/>
  <c r="U46" i="7"/>
  <c r="U47" i="7"/>
  <c r="D112" i="11"/>
  <c r="D111" i="11"/>
  <c r="D113" i="11"/>
  <c r="T108" i="11"/>
  <c r="R108" i="11"/>
  <c r="P108" i="11"/>
  <c r="N108" i="11"/>
  <c r="L108" i="11"/>
  <c r="J108" i="11"/>
  <c r="H108" i="11"/>
  <c r="F108" i="11"/>
  <c r="B111" i="11" s="1"/>
  <c r="D108" i="11"/>
  <c r="B108" i="11"/>
  <c r="H102" i="12"/>
  <c r="H103" i="12"/>
  <c r="H104" i="12"/>
  <c r="H105" i="12"/>
  <c r="H106" i="12"/>
  <c r="H107" i="12"/>
  <c r="H108" i="12"/>
  <c r="H109" i="12"/>
  <c r="H110" i="12"/>
  <c r="G102" i="12"/>
  <c r="G103" i="12"/>
  <c r="G104" i="12"/>
  <c r="G105" i="12"/>
  <c r="G106" i="12"/>
  <c r="G107" i="12"/>
  <c r="G108" i="12"/>
  <c r="G109" i="12"/>
  <c r="G110" i="12"/>
  <c r="F102" i="12"/>
  <c r="F103" i="12"/>
  <c r="F104" i="12"/>
  <c r="F105" i="12"/>
  <c r="F106" i="12"/>
  <c r="F107" i="12"/>
  <c r="F108" i="12"/>
  <c r="F109" i="12"/>
  <c r="F110" i="12"/>
  <c r="F101" i="12"/>
  <c r="G101" i="12"/>
  <c r="H101" i="12"/>
  <c r="B45" i="12"/>
  <c r="B52" i="12"/>
  <c r="B53" i="12"/>
  <c r="B54" i="12"/>
  <c r="B55" i="12"/>
  <c r="B56" i="12"/>
  <c r="B57" i="12"/>
  <c r="B58" i="12"/>
  <c r="B59" i="12"/>
  <c r="B60" i="12"/>
  <c r="B61" i="12"/>
  <c r="D52" i="12"/>
  <c r="E52" i="12"/>
  <c r="F52" i="12"/>
  <c r="G52" i="12"/>
  <c r="H52" i="12"/>
  <c r="D53" i="12"/>
  <c r="E53" i="12"/>
  <c r="F53" i="12"/>
  <c r="G53" i="12"/>
  <c r="H53" i="12"/>
  <c r="D54" i="12"/>
  <c r="E54" i="12"/>
  <c r="F54" i="12"/>
  <c r="G54" i="12"/>
  <c r="H54" i="12"/>
  <c r="D55" i="12"/>
  <c r="E55" i="12"/>
  <c r="F55" i="12"/>
  <c r="G55" i="12"/>
  <c r="H55" i="12"/>
  <c r="D56" i="12"/>
  <c r="E56" i="12"/>
  <c r="F56" i="12"/>
  <c r="G56" i="12"/>
  <c r="H56" i="12"/>
  <c r="D57" i="12"/>
  <c r="E57" i="12"/>
  <c r="F57" i="12"/>
  <c r="G57" i="12"/>
  <c r="H57" i="12"/>
  <c r="D58" i="12"/>
  <c r="E58" i="12"/>
  <c r="F58" i="12"/>
  <c r="G58" i="12"/>
  <c r="H58" i="12"/>
  <c r="D59" i="12"/>
  <c r="E59" i="12"/>
  <c r="F59" i="12"/>
  <c r="G59" i="12"/>
  <c r="H59" i="12"/>
  <c r="D60" i="12"/>
  <c r="E60" i="12"/>
  <c r="F60" i="12"/>
  <c r="G60" i="12"/>
  <c r="H60" i="12"/>
  <c r="D61" i="12"/>
  <c r="E61" i="12"/>
  <c r="F61" i="12"/>
  <c r="G61" i="12"/>
  <c r="H61" i="12"/>
  <c r="B40" i="12"/>
  <c r="B41" i="12"/>
  <c r="B42" i="12"/>
  <c r="B43" i="12"/>
  <c r="B44" i="12"/>
  <c r="B46" i="12"/>
  <c r="B47" i="12"/>
  <c r="B48" i="12"/>
  <c r="B49" i="12"/>
  <c r="H305" i="12"/>
  <c r="G305" i="12"/>
  <c r="F305" i="12"/>
  <c r="E305" i="12"/>
  <c r="D305" i="12"/>
  <c r="C305" i="12"/>
  <c r="B305" i="12"/>
  <c r="H304" i="12"/>
  <c r="G304" i="12"/>
  <c r="F304" i="12"/>
  <c r="E304" i="12"/>
  <c r="D304" i="12"/>
  <c r="C304" i="12"/>
  <c r="B304" i="12"/>
  <c r="H303" i="12"/>
  <c r="G303" i="12"/>
  <c r="F303" i="12"/>
  <c r="E303" i="12"/>
  <c r="D303" i="12"/>
  <c r="C303" i="12"/>
  <c r="B303" i="12"/>
  <c r="H302" i="12"/>
  <c r="G302" i="12"/>
  <c r="F302" i="12"/>
  <c r="E302" i="12"/>
  <c r="D302" i="12"/>
  <c r="C302" i="12"/>
  <c r="B302" i="12"/>
  <c r="H301" i="12"/>
  <c r="G301" i="12"/>
  <c r="F301" i="12"/>
  <c r="E301" i="12"/>
  <c r="C301" i="12"/>
  <c r="B301" i="12"/>
  <c r="H300" i="12"/>
  <c r="G300" i="12"/>
  <c r="F300" i="12"/>
  <c r="E300" i="12"/>
  <c r="D300" i="12"/>
  <c r="C300" i="12"/>
  <c r="B300" i="12"/>
  <c r="H299" i="12"/>
  <c r="G299" i="12"/>
  <c r="F299" i="12"/>
  <c r="E299" i="12"/>
  <c r="D299" i="12"/>
  <c r="C299" i="12"/>
  <c r="B299" i="12"/>
  <c r="H298" i="12"/>
  <c r="G298" i="12"/>
  <c r="F298" i="12"/>
  <c r="E298" i="12"/>
  <c r="D298" i="12"/>
  <c r="C298" i="12"/>
  <c r="B298" i="12"/>
  <c r="H297" i="12"/>
  <c r="G297" i="12"/>
  <c r="F297" i="12"/>
  <c r="E297" i="12"/>
  <c r="D297" i="12"/>
  <c r="C297" i="12"/>
  <c r="B297" i="12"/>
  <c r="H296" i="12"/>
  <c r="G296" i="12"/>
  <c r="F296" i="12"/>
  <c r="E296" i="12"/>
  <c r="D296" i="12"/>
  <c r="C296" i="12"/>
  <c r="B296" i="12"/>
  <c r="H293" i="12"/>
  <c r="G293" i="12"/>
  <c r="F293" i="12"/>
  <c r="E293" i="12"/>
  <c r="D293" i="12"/>
  <c r="C293" i="12"/>
  <c r="B293" i="12"/>
  <c r="I293" i="12" s="1"/>
  <c r="H292" i="12"/>
  <c r="G292" i="12"/>
  <c r="F292" i="12"/>
  <c r="E292" i="12"/>
  <c r="D292" i="12"/>
  <c r="C292" i="12"/>
  <c r="B292" i="12"/>
  <c r="I292" i="12" s="1"/>
  <c r="H291" i="12"/>
  <c r="G291" i="12"/>
  <c r="F291" i="12"/>
  <c r="E291" i="12"/>
  <c r="D291" i="12"/>
  <c r="C291" i="12"/>
  <c r="B291" i="12"/>
  <c r="I291" i="12" s="1"/>
  <c r="H290" i="12"/>
  <c r="G290" i="12"/>
  <c r="F290" i="12"/>
  <c r="E290" i="12"/>
  <c r="D290" i="12"/>
  <c r="C290" i="12"/>
  <c r="B290" i="12"/>
  <c r="I290" i="12" s="1"/>
  <c r="H289" i="12"/>
  <c r="G289" i="12"/>
  <c r="F289" i="12"/>
  <c r="E289" i="12"/>
  <c r="D289" i="12"/>
  <c r="C289" i="12"/>
  <c r="B289" i="12"/>
  <c r="I289" i="12" s="1"/>
  <c r="L261" i="12" s="1"/>
  <c r="H288" i="12"/>
  <c r="G288" i="12"/>
  <c r="F288" i="12"/>
  <c r="E288" i="12"/>
  <c r="D288" i="12"/>
  <c r="C288" i="12"/>
  <c r="B288" i="12"/>
  <c r="H287" i="12"/>
  <c r="G287" i="12"/>
  <c r="F287" i="12"/>
  <c r="E287" i="12"/>
  <c r="D287" i="12"/>
  <c r="C287" i="12"/>
  <c r="B287" i="12"/>
  <c r="H286" i="12"/>
  <c r="G286" i="12"/>
  <c r="F286" i="12"/>
  <c r="E286" i="12"/>
  <c r="D286" i="12"/>
  <c r="C286" i="12"/>
  <c r="B286" i="12"/>
  <c r="H285" i="12"/>
  <c r="G285" i="12"/>
  <c r="F285" i="12"/>
  <c r="E285" i="12"/>
  <c r="D285" i="12"/>
  <c r="C285" i="12"/>
  <c r="B285" i="12"/>
  <c r="H284" i="12"/>
  <c r="G284" i="12"/>
  <c r="F284" i="12"/>
  <c r="E284" i="12"/>
  <c r="D284" i="12"/>
  <c r="C284" i="12"/>
  <c r="B284" i="12"/>
  <c r="I281" i="12"/>
  <c r="I280" i="12"/>
  <c r="I279" i="12"/>
  <c r="I278" i="12"/>
  <c r="I277" i="12"/>
  <c r="I276" i="12"/>
  <c r="I275" i="12"/>
  <c r="I274" i="12"/>
  <c r="I273" i="12"/>
  <c r="I272" i="12"/>
  <c r="I269" i="12"/>
  <c r="I268" i="12"/>
  <c r="I267" i="12"/>
  <c r="I266" i="12"/>
  <c r="I265" i="12"/>
  <c r="I264" i="12"/>
  <c r="I263" i="12"/>
  <c r="I262" i="12"/>
  <c r="I261" i="12"/>
  <c r="I260" i="12"/>
  <c r="L253" i="12" s="1"/>
  <c r="I257" i="12"/>
  <c r="I256" i="12"/>
  <c r="I255" i="12"/>
  <c r="I303" i="12" s="1"/>
  <c r="I254" i="12"/>
  <c r="I252" i="12"/>
  <c r="I300" i="12" s="1"/>
  <c r="I251" i="12"/>
  <c r="I250" i="12"/>
  <c r="I249" i="12"/>
  <c r="I297" i="12" s="1"/>
  <c r="I248" i="12"/>
  <c r="H244" i="12"/>
  <c r="G244" i="12"/>
  <c r="F244" i="12"/>
  <c r="E244" i="12"/>
  <c r="D244" i="12"/>
  <c r="C244" i="12"/>
  <c r="B244" i="12"/>
  <c r="H243" i="12"/>
  <c r="G243" i="12"/>
  <c r="F243" i="12"/>
  <c r="E243" i="12"/>
  <c r="D243" i="12"/>
  <c r="C243" i="12"/>
  <c r="B243" i="12"/>
  <c r="H242" i="12"/>
  <c r="G242" i="12"/>
  <c r="F242" i="12"/>
  <c r="E242" i="12"/>
  <c r="D242" i="12"/>
  <c r="C242" i="12"/>
  <c r="B242" i="12"/>
  <c r="H241" i="12"/>
  <c r="G241" i="12"/>
  <c r="F241" i="12"/>
  <c r="E241" i="12"/>
  <c r="D241" i="12"/>
  <c r="C241" i="12"/>
  <c r="B241" i="12"/>
  <c r="H240" i="12"/>
  <c r="G240" i="12"/>
  <c r="F240" i="12"/>
  <c r="E240" i="12"/>
  <c r="D240" i="12"/>
  <c r="C240" i="12"/>
  <c r="B240" i="12"/>
  <c r="H239" i="12"/>
  <c r="G239" i="12"/>
  <c r="F239" i="12"/>
  <c r="E239" i="12"/>
  <c r="D239" i="12"/>
  <c r="C239" i="12"/>
  <c r="B239" i="12"/>
  <c r="H238" i="12"/>
  <c r="G238" i="12"/>
  <c r="F238" i="12"/>
  <c r="E238" i="12"/>
  <c r="D238" i="12"/>
  <c r="C238" i="12"/>
  <c r="B238" i="12"/>
  <c r="H237" i="12"/>
  <c r="G237" i="12"/>
  <c r="F237" i="12"/>
  <c r="E237" i="12"/>
  <c r="D237" i="12"/>
  <c r="C237" i="12"/>
  <c r="B237" i="12"/>
  <c r="H236" i="12"/>
  <c r="G236" i="12"/>
  <c r="F236" i="12"/>
  <c r="E236" i="12"/>
  <c r="D236" i="12"/>
  <c r="C236" i="12"/>
  <c r="B236" i="12"/>
  <c r="H235" i="12"/>
  <c r="G235" i="12"/>
  <c r="F235" i="12"/>
  <c r="E235" i="12"/>
  <c r="D235" i="12"/>
  <c r="C235" i="12"/>
  <c r="B235" i="12"/>
  <c r="H232" i="12"/>
  <c r="G232" i="12"/>
  <c r="F232" i="12"/>
  <c r="C232" i="12"/>
  <c r="B232" i="12"/>
  <c r="H231" i="12"/>
  <c r="G231" i="12"/>
  <c r="F231" i="12"/>
  <c r="C231" i="12"/>
  <c r="B231" i="12"/>
  <c r="H230" i="12"/>
  <c r="G230" i="12"/>
  <c r="F230" i="12"/>
  <c r="C230" i="12"/>
  <c r="B230" i="12"/>
  <c r="H229" i="12"/>
  <c r="G229" i="12"/>
  <c r="F229" i="12"/>
  <c r="C229" i="12"/>
  <c r="B229" i="12"/>
  <c r="I229" i="12" s="1"/>
  <c r="C228" i="12"/>
  <c r="H227" i="12"/>
  <c r="G227" i="12"/>
  <c r="F227" i="12"/>
  <c r="E227" i="12"/>
  <c r="C227" i="12"/>
  <c r="B227" i="12"/>
  <c r="I227" i="12" s="1"/>
  <c r="H226" i="12"/>
  <c r="G226" i="12"/>
  <c r="F226" i="12"/>
  <c r="E226" i="12"/>
  <c r="C226" i="12"/>
  <c r="B226" i="12"/>
  <c r="H225" i="12"/>
  <c r="G225" i="12"/>
  <c r="F225" i="12"/>
  <c r="E225" i="12"/>
  <c r="C225" i="12"/>
  <c r="B225" i="12"/>
  <c r="H224" i="12"/>
  <c r="G224" i="12"/>
  <c r="F224" i="12"/>
  <c r="E224" i="12"/>
  <c r="C224" i="12"/>
  <c r="B224" i="12"/>
  <c r="H223" i="12"/>
  <c r="G223" i="12"/>
  <c r="F223" i="12"/>
  <c r="E223" i="12"/>
  <c r="D223" i="12"/>
  <c r="C223" i="12"/>
  <c r="B223" i="12"/>
  <c r="I220" i="12"/>
  <c r="I219" i="12"/>
  <c r="I218" i="12"/>
  <c r="I217" i="12"/>
  <c r="I216" i="12"/>
  <c r="I215" i="12"/>
  <c r="I214" i="12"/>
  <c r="I213" i="12"/>
  <c r="I212" i="12"/>
  <c r="I211" i="12"/>
  <c r="I208" i="12"/>
  <c r="I207" i="12"/>
  <c r="I206" i="12"/>
  <c r="I205" i="12"/>
  <c r="I204" i="12"/>
  <c r="I203" i="12"/>
  <c r="I202" i="12"/>
  <c r="I201" i="12"/>
  <c r="I200" i="12"/>
  <c r="I199" i="12"/>
  <c r="I196" i="12"/>
  <c r="I244" i="12" s="1"/>
  <c r="I195" i="12"/>
  <c r="I194" i="12"/>
  <c r="I242" i="12" s="1"/>
  <c r="I193" i="12"/>
  <c r="I241" i="12" s="1"/>
  <c r="I192" i="12"/>
  <c r="I191" i="12"/>
  <c r="I239" i="12" s="1"/>
  <c r="I190" i="12"/>
  <c r="I238" i="12" s="1"/>
  <c r="I189" i="12"/>
  <c r="I237" i="12" s="1"/>
  <c r="I188" i="12"/>
  <c r="I187" i="12"/>
  <c r="I235" i="12" s="1"/>
  <c r="H183" i="12"/>
  <c r="G183" i="12"/>
  <c r="F183" i="12"/>
  <c r="E183" i="12"/>
  <c r="D183" i="12"/>
  <c r="C183" i="12"/>
  <c r="B183" i="12"/>
  <c r="H182" i="12"/>
  <c r="G182" i="12"/>
  <c r="F182" i="12"/>
  <c r="E182" i="12"/>
  <c r="D182" i="12"/>
  <c r="C182" i="12"/>
  <c r="B182" i="12"/>
  <c r="H181" i="12"/>
  <c r="G181" i="12"/>
  <c r="F181" i="12"/>
  <c r="E181" i="12"/>
  <c r="D181" i="12"/>
  <c r="C181" i="12"/>
  <c r="B181" i="12"/>
  <c r="H180" i="12"/>
  <c r="G180" i="12"/>
  <c r="F180" i="12"/>
  <c r="E180" i="12"/>
  <c r="D180" i="12"/>
  <c r="C180" i="12"/>
  <c r="B180" i="12"/>
  <c r="H179" i="12"/>
  <c r="G179" i="12"/>
  <c r="F179" i="12"/>
  <c r="E179" i="12"/>
  <c r="D179" i="12"/>
  <c r="C179" i="12"/>
  <c r="B179" i="12"/>
  <c r="H178" i="12"/>
  <c r="G178" i="12"/>
  <c r="F178" i="12"/>
  <c r="E178" i="12"/>
  <c r="D178" i="12"/>
  <c r="C178" i="12"/>
  <c r="B178" i="12"/>
  <c r="H177" i="12"/>
  <c r="G177" i="12"/>
  <c r="F177" i="12"/>
  <c r="E177" i="12"/>
  <c r="D177" i="12"/>
  <c r="C177" i="12"/>
  <c r="B177" i="12"/>
  <c r="H176" i="12"/>
  <c r="G176" i="12"/>
  <c r="F176" i="12"/>
  <c r="E176" i="12"/>
  <c r="D176" i="12"/>
  <c r="C176" i="12"/>
  <c r="B176" i="12"/>
  <c r="H175" i="12"/>
  <c r="G175" i="12"/>
  <c r="F175" i="12"/>
  <c r="E175" i="12"/>
  <c r="D175" i="12"/>
  <c r="C175" i="12"/>
  <c r="B175" i="12"/>
  <c r="H174" i="12"/>
  <c r="G174" i="12"/>
  <c r="F174" i="12"/>
  <c r="E174" i="12"/>
  <c r="D174" i="12"/>
  <c r="C174" i="12"/>
  <c r="B174" i="12"/>
  <c r="H171" i="12"/>
  <c r="G171" i="12"/>
  <c r="F171" i="12"/>
  <c r="E171" i="12"/>
  <c r="D171" i="12"/>
  <c r="C171" i="12"/>
  <c r="B171" i="12"/>
  <c r="H170" i="12"/>
  <c r="G170" i="12"/>
  <c r="F170" i="12"/>
  <c r="E170" i="12"/>
  <c r="D170" i="12"/>
  <c r="C170" i="12"/>
  <c r="B170" i="12"/>
  <c r="I170" i="12" s="1"/>
  <c r="H169" i="12"/>
  <c r="G169" i="12"/>
  <c r="F169" i="12"/>
  <c r="E169" i="12"/>
  <c r="D169" i="12"/>
  <c r="C169" i="12"/>
  <c r="B169" i="12"/>
  <c r="H168" i="12"/>
  <c r="G168" i="12"/>
  <c r="F168" i="12"/>
  <c r="E168" i="12"/>
  <c r="D168" i="12"/>
  <c r="C168" i="12"/>
  <c r="B168" i="12"/>
  <c r="H167" i="12"/>
  <c r="G167" i="12"/>
  <c r="F167" i="12"/>
  <c r="E167" i="12"/>
  <c r="D167" i="12"/>
  <c r="C167" i="12"/>
  <c r="B167" i="12"/>
  <c r="H166" i="12"/>
  <c r="G166" i="12"/>
  <c r="F166" i="12"/>
  <c r="E166" i="12"/>
  <c r="D166" i="12"/>
  <c r="C166" i="12"/>
  <c r="B166" i="12"/>
  <c r="I166" i="12" s="1"/>
  <c r="H165" i="12"/>
  <c r="G165" i="12"/>
  <c r="F165" i="12"/>
  <c r="E165" i="12"/>
  <c r="D165" i="12"/>
  <c r="C165" i="12"/>
  <c r="B165" i="12"/>
  <c r="H164" i="12"/>
  <c r="G164" i="12"/>
  <c r="F164" i="12"/>
  <c r="E164" i="12"/>
  <c r="D164" i="12"/>
  <c r="C164" i="12"/>
  <c r="B164" i="12"/>
  <c r="H163" i="12"/>
  <c r="G163" i="12"/>
  <c r="F163" i="12"/>
  <c r="E163" i="12"/>
  <c r="D163" i="12"/>
  <c r="C163" i="12"/>
  <c r="B163" i="12"/>
  <c r="H162" i="12"/>
  <c r="G162" i="12"/>
  <c r="F162" i="12"/>
  <c r="E162" i="12"/>
  <c r="D162" i="12"/>
  <c r="C162" i="12"/>
  <c r="B162" i="12"/>
  <c r="I162" i="12" s="1"/>
  <c r="I159" i="12"/>
  <c r="I158" i="12"/>
  <c r="I157" i="12"/>
  <c r="I156" i="12"/>
  <c r="I155" i="12"/>
  <c r="I154" i="12"/>
  <c r="I153" i="12"/>
  <c r="I152" i="12"/>
  <c r="I151" i="12"/>
  <c r="I150" i="12"/>
  <c r="I147" i="12"/>
  <c r="I146" i="12"/>
  <c r="I145" i="12"/>
  <c r="I144" i="12"/>
  <c r="I143" i="12"/>
  <c r="I142" i="12"/>
  <c r="I141" i="12"/>
  <c r="I140" i="12"/>
  <c r="I139" i="12"/>
  <c r="I138" i="12"/>
  <c r="L131" i="12" s="1"/>
  <c r="I135" i="12"/>
  <c r="I183" i="12" s="1"/>
  <c r="I134" i="12"/>
  <c r="I182" i="12" s="1"/>
  <c r="I133" i="12"/>
  <c r="I132" i="12"/>
  <c r="I131" i="12"/>
  <c r="I130" i="12"/>
  <c r="I129" i="12"/>
  <c r="I177" i="12"/>
  <c r="I128" i="12"/>
  <c r="I127" i="12"/>
  <c r="I175" i="12" s="1"/>
  <c r="I126" i="12"/>
  <c r="H122" i="12"/>
  <c r="G122" i="12"/>
  <c r="F122" i="12"/>
  <c r="E122" i="12"/>
  <c r="D122" i="12"/>
  <c r="C122" i="12"/>
  <c r="B122" i="12"/>
  <c r="H121" i="12"/>
  <c r="G121" i="12"/>
  <c r="F121" i="12"/>
  <c r="E121" i="12"/>
  <c r="D121" i="12"/>
  <c r="C121" i="12"/>
  <c r="B121" i="12"/>
  <c r="H120" i="12"/>
  <c r="G120" i="12"/>
  <c r="F120" i="12"/>
  <c r="E120" i="12"/>
  <c r="D120" i="12"/>
  <c r="C120" i="12"/>
  <c r="B120" i="12"/>
  <c r="H119" i="12"/>
  <c r="G119" i="12"/>
  <c r="F119" i="12"/>
  <c r="E119" i="12"/>
  <c r="D119" i="12"/>
  <c r="C119" i="12"/>
  <c r="B119" i="12"/>
  <c r="H118" i="12"/>
  <c r="G118" i="12"/>
  <c r="F118" i="12"/>
  <c r="E118" i="12"/>
  <c r="D118" i="12"/>
  <c r="C118" i="12"/>
  <c r="B118" i="12"/>
  <c r="H117" i="12"/>
  <c r="G117" i="12"/>
  <c r="F117" i="12"/>
  <c r="E117" i="12"/>
  <c r="D117" i="12"/>
  <c r="C117" i="12"/>
  <c r="B117" i="12"/>
  <c r="H116" i="12"/>
  <c r="G116" i="12"/>
  <c r="F116" i="12"/>
  <c r="E116" i="12"/>
  <c r="D116" i="12"/>
  <c r="C116" i="12"/>
  <c r="B116" i="12"/>
  <c r="H115" i="12"/>
  <c r="G115" i="12"/>
  <c r="F115" i="12"/>
  <c r="E115" i="12"/>
  <c r="D115" i="12"/>
  <c r="C115" i="12"/>
  <c r="B115" i="12"/>
  <c r="H114" i="12"/>
  <c r="G114" i="12"/>
  <c r="F114" i="12"/>
  <c r="E114" i="12"/>
  <c r="D114" i="12"/>
  <c r="C114" i="12"/>
  <c r="B114" i="12"/>
  <c r="H113" i="12"/>
  <c r="G113" i="12"/>
  <c r="F113" i="12"/>
  <c r="E113" i="12"/>
  <c r="D113" i="12"/>
  <c r="C113" i="12"/>
  <c r="B113" i="12"/>
  <c r="E110" i="12"/>
  <c r="D110" i="12"/>
  <c r="C110" i="12"/>
  <c r="B110" i="12"/>
  <c r="E109" i="12"/>
  <c r="D109" i="12"/>
  <c r="C109" i="12"/>
  <c r="B109" i="12"/>
  <c r="E108" i="12"/>
  <c r="D108" i="12"/>
  <c r="C108" i="12"/>
  <c r="B108" i="12"/>
  <c r="E107" i="12"/>
  <c r="D107" i="12"/>
  <c r="C107" i="12"/>
  <c r="B107" i="12"/>
  <c r="E106" i="12"/>
  <c r="D106" i="12"/>
  <c r="C106" i="12"/>
  <c r="B106" i="12"/>
  <c r="E105" i="12"/>
  <c r="D105" i="12"/>
  <c r="C105" i="12"/>
  <c r="B105" i="12"/>
  <c r="E104" i="12"/>
  <c r="D104" i="12"/>
  <c r="C104" i="12"/>
  <c r="B104" i="12"/>
  <c r="E103" i="12"/>
  <c r="D103" i="12"/>
  <c r="C103" i="12"/>
  <c r="B103" i="12"/>
  <c r="E102" i="12"/>
  <c r="D102" i="12"/>
  <c r="C102" i="12"/>
  <c r="B102" i="12"/>
  <c r="E101" i="12"/>
  <c r="D101" i="12"/>
  <c r="C101" i="12"/>
  <c r="B101" i="12"/>
  <c r="I98" i="12"/>
  <c r="I97" i="12"/>
  <c r="I96" i="12"/>
  <c r="I95" i="12"/>
  <c r="I94" i="12"/>
  <c r="I93" i="12"/>
  <c r="I92" i="12"/>
  <c r="I91" i="12"/>
  <c r="I90" i="12"/>
  <c r="I89" i="12"/>
  <c r="I86" i="12"/>
  <c r="I85" i="12"/>
  <c r="I84" i="12"/>
  <c r="I83" i="12"/>
  <c r="I82" i="12"/>
  <c r="I81" i="12"/>
  <c r="I80" i="12"/>
  <c r="I79" i="12"/>
  <c r="I78" i="12"/>
  <c r="I77" i="12"/>
  <c r="I74" i="12"/>
  <c r="I73" i="12"/>
  <c r="I121" i="12" s="1"/>
  <c r="I72" i="12"/>
  <c r="I120" i="12" s="1"/>
  <c r="I71" i="12"/>
  <c r="I70" i="12"/>
  <c r="I69" i="12"/>
  <c r="I117" i="12" s="1"/>
  <c r="I68" i="12"/>
  <c r="I67" i="12"/>
  <c r="I115" i="12" s="1"/>
  <c r="I66" i="12"/>
  <c r="I65" i="12"/>
  <c r="D40" i="12"/>
  <c r="D86" i="11"/>
  <c r="D85" i="11"/>
  <c r="D87" i="11"/>
  <c r="T82" i="11"/>
  <c r="R82" i="11"/>
  <c r="P82" i="11"/>
  <c r="N82" i="11"/>
  <c r="L82" i="11"/>
  <c r="B86" i="11" s="1"/>
  <c r="J82" i="11"/>
  <c r="H82" i="11"/>
  <c r="F82" i="11"/>
  <c r="D82" i="11"/>
  <c r="B82" i="11"/>
  <c r="B85" i="11"/>
  <c r="B87" i="11" s="1"/>
  <c r="D60" i="11"/>
  <c r="D59" i="11"/>
  <c r="D61" i="11"/>
  <c r="T56" i="11"/>
  <c r="R56" i="11"/>
  <c r="P56" i="11"/>
  <c r="N56" i="11"/>
  <c r="L56" i="11"/>
  <c r="B60" i="11" s="1"/>
  <c r="J56" i="11"/>
  <c r="H56" i="11"/>
  <c r="B59" i="11" s="1"/>
  <c r="F56" i="11"/>
  <c r="D56" i="11"/>
  <c r="B56" i="11"/>
  <c r="R45" i="7"/>
  <c r="C53" i="12"/>
  <c r="C54" i="12"/>
  <c r="C55" i="12"/>
  <c r="C56" i="12"/>
  <c r="C57" i="12"/>
  <c r="C58" i="12"/>
  <c r="C59" i="12"/>
  <c r="C60" i="12"/>
  <c r="C61" i="12"/>
  <c r="C52" i="12"/>
  <c r="R46" i="7"/>
  <c r="R47" i="7"/>
  <c r="D41" i="12"/>
  <c r="E41" i="12"/>
  <c r="F41" i="12"/>
  <c r="G41" i="12"/>
  <c r="H41" i="12"/>
  <c r="D42" i="12"/>
  <c r="E42" i="12"/>
  <c r="F42" i="12"/>
  <c r="G42" i="12"/>
  <c r="H42" i="12"/>
  <c r="D43" i="12"/>
  <c r="E43" i="12"/>
  <c r="F43" i="12"/>
  <c r="G43" i="12"/>
  <c r="H43" i="12"/>
  <c r="D44" i="12"/>
  <c r="E44" i="12"/>
  <c r="F44" i="12"/>
  <c r="G44" i="12"/>
  <c r="H44" i="12"/>
  <c r="D45" i="12"/>
  <c r="E45" i="12"/>
  <c r="F45" i="12"/>
  <c r="G45" i="12"/>
  <c r="H45" i="12"/>
  <c r="D46" i="12"/>
  <c r="E46" i="12"/>
  <c r="F46" i="12"/>
  <c r="G46" i="12"/>
  <c r="H46" i="12"/>
  <c r="D47" i="12"/>
  <c r="I47" i="12" s="1"/>
  <c r="E47" i="12"/>
  <c r="F47" i="12"/>
  <c r="G47" i="12"/>
  <c r="H47" i="12"/>
  <c r="D48" i="12"/>
  <c r="E48" i="12"/>
  <c r="F48" i="12"/>
  <c r="G48" i="12"/>
  <c r="H48" i="12"/>
  <c r="D49" i="12"/>
  <c r="E49" i="12"/>
  <c r="F49" i="12"/>
  <c r="G49" i="12"/>
  <c r="H49" i="12"/>
  <c r="E40" i="12"/>
  <c r="F40" i="12"/>
  <c r="G40" i="12"/>
  <c r="H40" i="12"/>
  <c r="C41" i="12"/>
  <c r="C42" i="12"/>
  <c r="C43" i="12"/>
  <c r="C44" i="12"/>
  <c r="C45" i="12"/>
  <c r="C46" i="12"/>
  <c r="C47" i="12"/>
  <c r="C48" i="12"/>
  <c r="C49" i="12"/>
  <c r="C40" i="12"/>
  <c r="I29" i="12"/>
  <c r="I30" i="12"/>
  <c r="I31" i="12"/>
  <c r="I32" i="12"/>
  <c r="I33" i="12"/>
  <c r="I34" i="12"/>
  <c r="I35" i="12"/>
  <c r="I36" i="12"/>
  <c r="I37" i="12"/>
  <c r="I28" i="12"/>
  <c r="I17" i="12"/>
  <c r="I18" i="12"/>
  <c r="I19" i="12"/>
  <c r="I20" i="12"/>
  <c r="I21" i="12"/>
  <c r="I22" i="12"/>
  <c r="I23" i="12"/>
  <c r="I24" i="12"/>
  <c r="I25" i="12"/>
  <c r="I16" i="12"/>
  <c r="I5" i="12"/>
  <c r="I53" i="12" s="1"/>
  <c r="I6" i="12"/>
  <c r="I7" i="12"/>
  <c r="I8" i="12"/>
  <c r="I56" i="12" s="1"/>
  <c r="I9" i="12"/>
  <c r="I57" i="12" s="1"/>
  <c r="I10" i="12"/>
  <c r="I11" i="12"/>
  <c r="I12" i="12"/>
  <c r="I13" i="12"/>
  <c r="I61" i="12" s="1"/>
  <c r="I4" i="12"/>
  <c r="R79" i="7"/>
  <c r="R80" i="7"/>
  <c r="T35" i="11"/>
  <c r="R35" i="11"/>
  <c r="P35" i="11"/>
  <c r="N35" i="11"/>
  <c r="L35" i="11"/>
  <c r="B39" i="11" s="1"/>
  <c r="J35" i="11"/>
  <c r="H35" i="11"/>
  <c r="F35" i="11"/>
  <c r="D35" i="11"/>
  <c r="B35" i="11"/>
  <c r="D39" i="11"/>
  <c r="D38" i="11"/>
  <c r="D40" i="11" s="1"/>
  <c r="D18" i="11"/>
  <c r="D17" i="11"/>
  <c r="P45" i="7"/>
  <c r="P46" i="7"/>
  <c r="T14" i="11"/>
  <c r="R14" i="11"/>
  <c r="P14" i="11"/>
  <c r="B18" i="11" s="1"/>
  <c r="N14" i="11"/>
  <c r="L14" i="11"/>
  <c r="J14" i="11"/>
  <c r="H14" i="11"/>
  <c r="F14" i="11"/>
  <c r="D14" i="11"/>
  <c r="B14" i="11"/>
  <c r="B17" i="11" s="1"/>
  <c r="C31" i="7"/>
  <c r="B416" i="11"/>
  <c r="B415" i="11"/>
  <c r="B417" i="11"/>
  <c r="I1049" i="12"/>
  <c r="I1048" i="12"/>
  <c r="I1047" i="12"/>
  <c r="I1045" i="12"/>
  <c r="I1044" i="12"/>
  <c r="I1043" i="12"/>
  <c r="I1041" i="12"/>
  <c r="I1040" i="12"/>
  <c r="B353" i="11"/>
  <c r="B352" i="11"/>
  <c r="B354" i="11" s="1"/>
  <c r="B333" i="11"/>
  <c r="B310" i="11"/>
  <c r="B205" i="11"/>
  <c r="I490" i="12"/>
  <c r="I488" i="12"/>
  <c r="I486" i="12"/>
  <c r="I484" i="12"/>
  <c r="I482" i="12"/>
  <c r="U94" i="7"/>
  <c r="I179" i="12"/>
  <c r="I240" i="12"/>
  <c r="I296" i="12"/>
  <c r="I59" i="12" l="1"/>
  <c r="I55" i="12"/>
  <c r="I45" i="12"/>
  <c r="I41" i="12"/>
  <c r="I40" i="12"/>
  <c r="I43" i="12"/>
  <c r="L69" i="12"/>
  <c r="L70" i="12"/>
  <c r="I101" i="12"/>
  <c r="I110" i="12"/>
  <c r="L130" i="12"/>
  <c r="I346" i="12"/>
  <c r="I350" i="12"/>
  <c r="I354" i="12"/>
  <c r="I301" i="12"/>
  <c r="I409" i="12"/>
  <c r="I417" i="12"/>
  <c r="I534" i="12"/>
  <c r="I736" i="12"/>
  <c r="I718" i="12"/>
  <c r="I722" i="12"/>
  <c r="I726" i="12"/>
  <c r="I920" i="12"/>
  <c r="I912" i="12"/>
  <c r="I1109" i="12"/>
  <c r="I1104" i="12"/>
  <c r="I1108" i="12"/>
  <c r="I1091" i="12"/>
  <c r="I1095" i="12"/>
  <c r="I1099" i="12"/>
  <c r="I1152" i="12"/>
  <c r="I1156" i="12"/>
  <c r="I1160" i="12"/>
  <c r="I180" i="12"/>
  <c r="L8" i="12"/>
  <c r="L9" i="12"/>
  <c r="L10" i="12"/>
  <c r="I58" i="12"/>
  <c r="I54" i="12"/>
  <c r="I361" i="12"/>
  <c r="I491" i="12"/>
  <c r="I487" i="12"/>
  <c r="I483" i="12"/>
  <c r="I533" i="12"/>
  <c r="I731" i="12"/>
  <c r="I721" i="12"/>
  <c r="I725" i="12"/>
  <c r="I860" i="12"/>
  <c r="I843" i="12"/>
  <c r="I847" i="12"/>
  <c r="I851" i="12"/>
  <c r="I1164" i="12"/>
  <c r="I1168" i="12"/>
  <c r="I1155" i="12"/>
  <c r="I1159" i="12"/>
  <c r="I116" i="12"/>
  <c r="L198" i="12"/>
  <c r="I285" i="12"/>
  <c r="I550" i="12"/>
  <c r="I532" i="12"/>
  <c r="I536" i="12"/>
  <c r="I539" i="12"/>
  <c r="I613" i="12"/>
  <c r="I596" i="12"/>
  <c r="I600" i="12"/>
  <c r="I720" i="12"/>
  <c r="I724" i="12"/>
  <c r="I1107" i="12"/>
  <c r="I1154" i="12"/>
  <c r="I1158" i="12"/>
  <c r="L14" i="12"/>
  <c r="L20" i="12" s="1"/>
  <c r="I104" i="12"/>
  <c r="I225" i="12"/>
  <c r="I412" i="12"/>
  <c r="I474" i="12"/>
  <c r="I780" i="12"/>
  <c r="I784" i="12"/>
  <c r="I787" i="12"/>
  <c r="I842" i="12"/>
  <c r="I846" i="12"/>
  <c r="I850" i="12"/>
  <c r="I1035" i="12"/>
  <c r="I1031" i="12"/>
  <c r="L16" i="12"/>
  <c r="L15" i="12"/>
  <c r="L21" i="12" s="1"/>
  <c r="L77" i="12"/>
  <c r="L199" i="12"/>
  <c r="I232" i="12"/>
  <c r="I408" i="12"/>
  <c r="I416" i="12"/>
  <c r="I478" i="12"/>
  <c r="L136" i="12"/>
  <c r="L142" i="12" s="1"/>
  <c r="I113" i="12"/>
  <c r="I109" i="12"/>
  <c r="I176" i="12"/>
  <c r="L137" i="12"/>
  <c r="L143" i="12" s="1"/>
  <c r="I165" i="12"/>
  <c r="I169" i="12"/>
  <c r="I360" i="12"/>
  <c r="I595" i="12"/>
  <c r="I599" i="12"/>
  <c r="I603" i="12"/>
  <c r="I672" i="12"/>
  <c r="I737" i="12"/>
  <c r="I795" i="12"/>
  <c r="I856" i="12"/>
  <c r="I911" i="12"/>
  <c r="I984" i="12"/>
  <c r="I1036" i="12"/>
  <c r="I1032" i="12"/>
  <c r="I1028" i="12"/>
  <c r="L75" i="12"/>
  <c r="L81" i="12" s="1"/>
  <c r="I119" i="12"/>
  <c r="I122" i="12"/>
  <c r="I349" i="12"/>
  <c r="I353" i="12"/>
  <c r="I49" i="12"/>
  <c r="I42" i="12"/>
  <c r="I114" i="12"/>
  <c r="I305" i="12"/>
  <c r="L259" i="12"/>
  <c r="I286" i="12"/>
  <c r="I551" i="12"/>
  <c r="I540" i="12"/>
  <c r="I657" i="12"/>
  <c r="I661" i="12"/>
  <c r="I665" i="12"/>
  <c r="I796" i="12"/>
  <c r="I916" i="12"/>
  <c r="I985" i="12"/>
  <c r="I968" i="12"/>
  <c r="I972" i="12"/>
  <c r="I1037" i="12"/>
  <c r="I1033" i="12"/>
  <c r="I1029" i="12"/>
  <c r="I1090" i="12"/>
  <c r="I1094" i="12"/>
  <c r="I1098" i="12"/>
  <c r="I1277" i="12"/>
  <c r="I1281" i="12"/>
  <c r="I1285" i="12"/>
  <c r="I1340" i="12"/>
  <c r="I1344" i="12"/>
  <c r="I1401" i="12"/>
  <c r="I1405" i="12"/>
  <c r="I1409" i="12"/>
  <c r="I48" i="12"/>
  <c r="L71" i="12"/>
  <c r="M72" i="12" s="1"/>
  <c r="I102" i="12"/>
  <c r="I103" i="12"/>
  <c r="I106" i="12"/>
  <c r="I108" i="12"/>
  <c r="L132" i="12"/>
  <c r="L144" i="12" s="1"/>
  <c r="L197" i="12"/>
  <c r="I236" i="12"/>
  <c r="L195" i="12" s="1"/>
  <c r="I224" i="12"/>
  <c r="I226" i="12"/>
  <c r="L254" i="12"/>
  <c r="L266" i="12" s="1"/>
  <c r="I364" i="12"/>
  <c r="I348" i="12"/>
  <c r="I352" i="12"/>
  <c r="I411" i="12"/>
  <c r="I415" i="12"/>
  <c r="I479" i="12"/>
  <c r="I471" i="12"/>
  <c r="I538" i="12"/>
  <c r="I609" i="12"/>
  <c r="I594" i="12"/>
  <c r="I598" i="12"/>
  <c r="I602" i="12"/>
  <c r="I659" i="12"/>
  <c r="I663" i="12"/>
  <c r="I735" i="12"/>
  <c r="I783" i="12"/>
  <c r="I854" i="12"/>
  <c r="I858" i="12"/>
  <c r="I862" i="12"/>
  <c r="I845" i="12"/>
  <c r="I849" i="12"/>
  <c r="I923" i="12"/>
  <c r="I910" i="12"/>
  <c r="I981" i="12"/>
  <c r="I966" i="12"/>
  <c r="I970" i="12"/>
  <c r="I974" i="12"/>
  <c r="I1102" i="12"/>
  <c r="I1106" i="12"/>
  <c r="I1110" i="12"/>
  <c r="I1093" i="12"/>
  <c r="I1097" i="12"/>
  <c r="I1166" i="12"/>
  <c r="I1170" i="12"/>
  <c r="I1214" i="12"/>
  <c r="I1218" i="12"/>
  <c r="I1222" i="12"/>
  <c r="I1464" i="12"/>
  <c r="L76" i="12"/>
  <c r="L82" i="12" s="1"/>
  <c r="I107" i="12"/>
  <c r="L78" i="12" s="1"/>
  <c r="I181" i="12"/>
  <c r="L138" i="12"/>
  <c r="L192" i="12"/>
  <c r="I230" i="12"/>
  <c r="I304" i="12"/>
  <c r="I231" i="12"/>
  <c r="I347" i="12"/>
  <c r="I351" i="12"/>
  <c r="I355" i="12"/>
  <c r="I410" i="12"/>
  <c r="I414" i="12"/>
  <c r="I413" i="12"/>
  <c r="I547" i="12"/>
  <c r="I537" i="12"/>
  <c r="I541" i="12"/>
  <c r="I597" i="12"/>
  <c r="I601" i="12"/>
  <c r="I675" i="12"/>
  <c r="I658" i="12"/>
  <c r="I662" i="12"/>
  <c r="I733" i="12"/>
  <c r="I799" i="12"/>
  <c r="I782" i="12"/>
  <c r="I786" i="12"/>
  <c r="I844" i="12"/>
  <c r="I848" i="12"/>
  <c r="I921" i="12"/>
  <c r="I904" i="12"/>
  <c r="I909" i="12"/>
  <c r="I913" i="12"/>
  <c r="I969" i="12"/>
  <c r="I973" i="12"/>
  <c r="I1092" i="12"/>
  <c r="I1096" i="12"/>
  <c r="I1165" i="12"/>
  <c r="I1471" i="12"/>
  <c r="B139" i="11"/>
  <c r="B19" i="11"/>
  <c r="L200" i="12"/>
  <c r="B61" i="11"/>
  <c r="L140" i="12"/>
  <c r="L139" i="12"/>
  <c r="L204" i="12"/>
  <c r="I52" i="12"/>
  <c r="L191" i="12"/>
  <c r="L133" i="12"/>
  <c r="I105" i="12"/>
  <c r="I243" i="12"/>
  <c r="I60" i="12"/>
  <c r="B163" i="11"/>
  <c r="I362" i="12"/>
  <c r="L258" i="12"/>
  <c r="B38" i="11"/>
  <c r="B40" i="11" s="1"/>
  <c r="I46" i="12"/>
  <c r="L17" i="12" s="1"/>
  <c r="I44" i="12"/>
  <c r="I178" i="12"/>
  <c r="I164" i="12"/>
  <c r="I168" i="12"/>
  <c r="I223" i="12"/>
  <c r="I302" i="12"/>
  <c r="I284" i="12"/>
  <c r="I288" i="12"/>
  <c r="B206" i="11"/>
  <c r="L201" i="12"/>
  <c r="L265" i="12"/>
  <c r="I470" i="12"/>
  <c r="B248" i="11"/>
  <c r="I228" i="12"/>
  <c r="I298" i="12"/>
  <c r="I475" i="12"/>
  <c r="I118" i="12"/>
  <c r="I174" i="12"/>
  <c r="D19" i="11"/>
  <c r="I163" i="12"/>
  <c r="I167" i="12"/>
  <c r="I171" i="12"/>
  <c r="L193" i="12"/>
  <c r="L252" i="12"/>
  <c r="I299" i="12"/>
  <c r="L260" i="12"/>
  <c r="I287" i="12"/>
  <c r="B112" i="11"/>
  <c r="B113" i="11" s="1"/>
  <c r="I358" i="12"/>
  <c r="I366" i="12"/>
  <c r="B311" i="11"/>
  <c r="B312" i="11" s="1"/>
  <c r="B374" i="11"/>
  <c r="B375" i="11" s="1"/>
  <c r="I476" i="12"/>
  <c r="I472" i="12"/>
  <c r="I983" i="12"/>
  <c r="B436" i="11"/>
  <c r="B438" i="11" s="1"/>
  <c r="I477" i="12"/>
  <c r="I473" i="12"/>
  <c r="B227" i="11"/>
  <c r="B247" i="11"/>
  <c r="B290" i="11"/>
  <c r="I789" i="12"/>
  <c r="P47" i="7"/>
  <c r="B395" i="11"/>
  <c r="B396" i="11" s="1"/>
  <c r="B459" i="11"/>
  <c r="I1215" i="12"/>
  <c r="I1219" i="12"/>
  <c r="I1223" i="12"/>
  <c r="I1278" i="12"/>
  <c r="I1282" i="12"/>
  <c r="I1341" i="12"/>
  <c r="I1345" i="12"/>
  <c r="D522" i="11"/>
  <c r="I1402" i="12"/>
  <c r="I1406" i="12"/>
  <c r="I1462" i="12"/>
  <c r="I1466" i="12"/>
  <c r="I1465" i="12"/>
  <c r="I1469" i="12"/>
  <c r="I1217" i="12"/>
  <c r="I1221" i="12"/>
  <c r="B499" i="11"/>
  <c r="B500" i="11"/>
  <c r="I1276" i="12"/>
  <c r="I1280" i="12"/>
  <c r="I1284" i="12"/>
  <c r="I1339" i="12"/>
  <c r="I1343" i="12"/>
  <c r="I1347" i="12"/>
  <c r="I1400" i="12"/>
  <c r="I1404" i="12"/>
  <c r="I1408" i="12"/>
  <c r="I1468" i="12"/>
  <c r="I1216" i="12"/>
  <c r="I1220" i="12"/>
  <c r="I1279" i="12"/>
  <c r="I1283" i="12"/>
  <c r="I1338" i="12"/>
  <c r="I1342" i="12"/>
  <c r="I1346" i="12"/>
  <c r="B520" i="11"/>
  <c r="B521" i="11"/>
  <c r="I1403" i="12"/>
  <c r="I1407" i="12"/>
  <c r="I1463" i="12"/>
  <c r="I1467" i="12"/>
  <c r="B479" i="11"/>
  <c r="B478" i="11"/>
  <c r="B543" i="11"/>
  <c r="B544" i="11" s="1"/>
  <c r="L145" i="12" l="1"/>
  <c r="L255" i="12"/>
  <c r="L267" i="12" s="1"/>
  <c r="L18" i="12"/>
  <c r="L203" i="12"/>
  <c r="L22" i="12"/>
  <c r="L256" i="12"/>
  <c r="L268" i="12" s="1"/>
  <c r="L79" i="12"/>
  <c r="L262" i="12"/>
  <c r="L12" i="12"/>
  <c r="L24" i="12" s="1"/>
  <c r="L11" i="12"/>
  <c r="L23" i="12" s="1"/>
  <c r="M78" i="12"/>
  <c r="L207" i="12"/>
  <c r="L73" i="12"/>
  <c r="L85" i="12"/>
  <c r="L72" i="12"/>
  <c r="L84" i="12" s="1"/>
  <c r="L83" i="12"/>
  <c r="M84" i="12" s="1"/>
  <c r="B501" i="11"/>
  <c r="L264" i="12"/>
  <c r="B522" i="11"/>
  <c r="L194" i="12"/>
  <c r="L205" i="12"/>
  <c r="L206" i="12" s="1"/>
  <c r="B480" i="11"/>
  <c r="L134" i="12"/>
  <c r="L14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tc={52BAABAA-B785-4486-BB0E-F587F4A37069}</author>
    <author>tc={B7E847A5-496E-4490-9453-A04A851CBB8F}</author>
    <author>tc={4B7FD022-3731-4C0C-9AAD-F2FA58F21C9F}</author>
    <author>tc={6079E193-6010-4813-967A-27F9D8288F3E}</author>
    <author>tc={2F6A63BA-451D-4387-9AEA-878AD6BCA1C4}</author>
    <author>tc={05C1E96C-B196-4254-92B5-8C03A96778EE}</author>
    <author>tc={AF0CF557-D979-44C5-9313-0A97CEEADF7A}</author>
    <author>tc={DA9B7E71-97D8-4FBB-BC08-BF3A229EF599}</author>
    <author>tc={03CD01E7-17AB-4847-B313-AD0012BD7E8F}</author>
    <author>tc={C0994783-994D-494A-88CB-CDE2F0CEE37C}</author>
    <author>tc={48BF8D80-ABB6-416E-99BA-5BDD6A75FEF9}</author>
    <author>tc={CCCDCCD6-5606-46C9-9E5D-1A38C6B13852}</author>
    <author>tc={B72C5F5A-2B05-4028-A05D-902E70A9FA02}</author>
    <author>Cristina Baylon</author>
    <author>tc={BC2CBC8D-D059-4D40-B0E4-00B69A79C6BE}</author>
    <author>tc={8105252F-7E54-43C2-8477-1CADFC226176}</author>
    <author>tc={3C18BDC1-8A8E-41E2-823B-E5423B0951AA}</author>
    <author>tc={8DBC9162-E8E6-44F9-B858-BE48561DA985}</author>
    <author>tc={EBA791F8-A0F9-4423-930D-BE9080FEC679}</author>
    <author>tc={680141B7-B792-418A-BA92-21ABDECBACBF}</author>
    <author>tc={AD71F8B0-8DA5-4816-8E60-1E0C189F52E3}</author>
    <author>tc={06472DDE-6E37-4F25-9A01-CD2899B7698E}</author>
    <author>tc={E4883F07-E5D8-402C-A673-04AB4630D380}</author>
    <author>tc={3B9085B5-93E6-43F4-B7F9-1C6ED7AB7A7A}</author>
    <author>tc={1899AABE-76D8-4680-BB72-F1D87338034E}</author>
    <author>tc={E203B98D-1C2D-456D-9D12-E290F6D511F9}</author>
    <author>tc={EF1CF5EA-2FDD-463F-991B-FAC738320491}</author>
    <author>tc={FB1A3BCF-AE50-49D4-A7E6-594750AC862E}</author>
    <author>tc={5350049B-7D3A-41A2-B101-2D95A5041FB7}</author>
    <author>tc={BA6EB617-0318-4544-BC99-2B7BD9FF38B1}</author>
    <author>tc={D52F5FD5-5804-48BD-B537-80EB4F1BFF38}</author>
    <author>tc={3724D9B1-7A22-4BD2-B09B-62BAC9B945C6}</author>
    <author>tc={0863D866-72C2-4230-97F3-C31C1BDF3746}</author>
    <author>tc={D9CB1AD0-09D4-4DBB-BB2B-426CDEFDF4A9}</author>
    <author>tc={2041524F-6902-4D3F-A558-BF181666FD97}</author>
    <author>tc={9A4F55F0-5CFE-438D-808B-527066C2142E}</author>
    <author>tc={5983942C-4AB6-4264-83D3-C63647591581}</author>
    <author>tc={7E7D01CD-F8BD-4145-A731-73277571C936}</author>
    <author>tc={A4B1FE41-E540-46B7-848F-CA9A038A607C}</author>
    <author>tc={EF81AE1C-56AF-4716-8DAA-0EAE2ADB1DCA}</author>
    <author>tc={46BA3883-FEE7-4326-BC94-78DE77AF73AB}</author>
    <author>tc={1DEB77F8-7DB8-4010-948D-0B2561B8FE8F}</author>
    <author>tc={97F430BC-824E-403F-9535-2EE84E25A57F}</author>
    <author>tc={CFCA4872-53C6-47A7-90AF-78776BA38BA3}</author>
    <author>tc={2F3A3480-4A8C-4D28-A3EA-22A2A137CD97}</author>
    <author>tc={1D87F8C6-BC6F-46FC-AA40-D0CB1CFCDC57}</author>
    <author>tc={28F6BA3A-AFB7-4770-A683-F3219190E153}</author>
    <author>tc={1BDF35A3-3B57-4846-858D-14FEF435F300}</author>
    <author>tc={45697348-25D0-485C-9059-87FBFC80CF28}</author>
    <author>tc={E9BDEDC0-FC7A-41D1-9873-264205A515F7}</author>
    <author>tc={282D9B58-3D88-487C-ADFA-69A163BF99BB}</author>
    <author>tc={75B2AD69-1588-4A30-A878-7D296D114BC5}</author>
    <author>tc={67DC6E36-146C-4852-B871-D9C95CDC6BDA}</author>
    <author>tc={86DBAC5C-8F0A-4C8F-BAA8-90FA8C9E1B45}</author>
    <author>tc={8F43AE53-8222-4859-9861-6AA081914E5A}</author>
    <author>tc={6205275F-845F-4805-87DA-95B6D7EAF819}</author>
    <author>tc={1577722D-E4CA-44E1-9943-5DB7EED74DDA}</author>
    <author>tc={95005562-89E9-4BD1-9C2C-EFF986E611F7}</author>
    <author>tc={8C40CED3-843E-4088-93DF-85AA466E7599}</author>
    <author>tc={86F94E8B-32C2-48F1-BBD3-22ACDFCFD6D5}</author>
    <author>tc={5A6B31B4-5338-4298-95B7-36F4AF6C0537}</author>
    <author>tc={22D4A12C-1D9C-4F09-AB4A-2EE017D3DE16}</author>
    <author>tc={B8867241-1F63-41C8-82F9-8D91B589805D}</author>
    <author>tc={35CF1619-A6C0-4368-BDEB-48D147126B78}</author>
    <author>tc={867262A2-88D8-4D11-8F0A-6E960D4E5BFB}</author>
    <author>tc={AEECFE0C-BAAE-4B17-B460-02B9CDDC8395}</author>
    <author>tc={155BADAA-BA6F-40C6-A713-5064651E3A2F}</author>
    <author>tc={3C9AE061-4FAE-4CEF-955E-AA73ACC7D508}</author>
    <author>tc={12A4E0BF-DBC5-4284-A8BB-FEA15491AD0D}</author>
    <author>tc={5DA9E8A4-F292-49B4-89DE-2752C787E835}</author>
    <author>tc={441BA8DE-4B4C-472B-8899-1B863C4A4F57}</author>
    <author>tc={0189C226-06B7-4743-B92E-ACE843A2307B}</author>
    <author>tc={C928248C-D1AE-4B5B-AD02-FA661D95B957}</author>
    <author>tc={5E8FDB0B-FCD5-4B44-8A32-7DCBA5C0BF0D}</author>
    <author>tc={E51D6FE3-6A7D-4364-AF26-4414F21B8838}</author>
    <author>tc={169A4F48-47BF-4083-8A8A-405E9D59AE69}</author>
    <author>tc={A0E85C49-A765-4468-A83D-F0E56DF39DC5}</author>
    <author>tc={070D781B-3068-4E7B-A32D-2445C258DF29}</author>
    <author>tc={3397D0C7-D8BC-4BEC-9CCD-756CD9850D13}</author>
    <author>tc={80401BCE-D8B9-44DA-9351-34291E5E4CEC}</author>
    <author>tc={0976DBD2-F6A1-453B-8EFA-EC30A9995323}</author>
    <author>tc={4BB87B80-ADA2-42CF-A545-839502021C21}</author>
    <author>tc={2A7F6CE7-492C-40F4-B930-12B9416CE81D}</author>
    <author>tc={942FFB08-BAA2-4015-854D-A8FFEAF247D1}</author>
    <author>tc={AFD75BFA-F964-4E73-9E5D-D323BF6B8E45}</author>
    <author>tc={7BCD73A6-A705-4F66-9BB3-59BB830B6AA1}</author>
    <author>tc={34EBDE41-CE4B-44E8-969F-DD169627EF48}</author>
    <author>tc={FEAFF41B-3D52-4A1D-833C-582C7749706D}</author>
    <author>tc={019F7702-2D7A-4798-B6C5-30D757D1CD77}</author>
    <author>tc={332C5AF8-B7C0-490F-B77A-12EBCA016EC0}</author>
    <author>tc={B4F99386-222F-4506-87EA-B880A41AD798}</author>
    <author>tc={E2011AC8-DA2D-4CE1-BEA4-587C4FEDD0BC}</author>
    <author>tc={FDE2B53E-B007-4A52-9222-C6F6A1A22D84}</author>
    <author>tc={8D3B7A20-6C0C-430C-8366-268E461FBC9E}</author>
    <author>tc={C6186C33-4C58-4838-BEF2-4F4A011E4696}</author>
    <author>tc={EF3AF4B6-6F63-4785-85EB-933FB4A50507}</author>
    <author>tc={481DC75B-00DB-4F8D-AC9C-1DC1512A6542}</author>
    <author>tc={5E6DA275-292E-4F05-9406-79BCA7937B9A}</author>
    <author>tc={A5F3E71A-61F6-48F1-B80F-2F7FD66B71C5}</author>
    <author>tc={4874D847-A29E-4DB4-8F27-87CD7236AF0E}</author>
    <author>tc={976ACEC2-08CC-4FD8-8AD4-F39CDD6B638C}</author>
    <author>tc={221DD300-2176-42FC-8AFA-FDDE582FCE37}</author>
    <author>tc={80D3BE74-EBB8-45E6-9524-EF8A880AAB3E}</author>
    <author>tc={9FFA075D-FCB9-480A-B56A-44297FAF18D8}</author>
    <author>tc={0A3A6AA3-A272-4A18-8C71-D6A388CCB599}</author>
    <author>tc={BC8EA6EA-106C-4427-834A-4A391B3A4536}</author>
    <author>tc={7DA8A4E8-2837-4B1B-B288-2AEA2947F237}</author>
    <author>tc={CC0C8DAF-DE37-496B-BB77-2465102D842A}</author>
    <author>tc={09F8B701-F841-41DE-A8E1-DCA626907948}</author>
    <author>tc={A8FD43C7-0829-40D9-8EA0-3E542BBA3F90}</author>
    <author>tc={9F7CA599-7664-44DE-8D37-43E81D2203FA}</author>
    <author>tc={5DF920D0-7B32-4912-BB3F-694CFAAD4E35}</author>
    <author>tc={0F9CDB15-6E1C-4CA3-9027-3841D364D663}</author>
    <author>tc={A56DBDE7-5EF8-4206-AF6F-AD3C6592D242}</author>
    <author>tc={C32B62EB-96BF-4402-A0AA-055680676DA1}</author>
    <author>tc={07B613C7-1E10-4FEC-B608-27D9140726D9}</author>
    <author>tc={5AE91A66-AA2E-447D-AC61-2FB0C3AFA1FC}</author>
    <author>tc={9A112DB5-64B5-4DF2-AA10-4975D2641C56}</author>
    <author>tc={1CAAC815-31AC-4E25-BE1A-D667A2262EC5}</author>
    <author>tc={6B3ED22E-2C5B-45DD-9729-E04E3D2312E9}</author>
    <author>tc={FFB95527-D078-4905-A73E-5217228B9327}</author>
    <author>tc={FA7328AA-4258-4F94-A339-14EF34E8B067}</author>
    <author>tc={0F6E5B19-5EDE-4F40-8E5A-F960EFADDD7D}</author>
    <author>tc={878D3EB4-E045-4B9A-82E0-8240B19BE4E3}</author>
    <author>tc={A334BF0E-91AA-4452-A363-AFDDA2A47FF3}</author>
    <author>tc={CA2347A9-E3CA-4D50-9CD6-579A306D943C}</author>
    <author>tc={4B2B8267-E690-445A-A3FE-F7DC64B03C46}</author>
    <author>tc={0339E54F-5444-48BB-A5DA-20FCB4B6B125}</author>
    <author>tc={50000F1B-2D6A-4920-B9DA-C373ED56D898}</author>
    <author>tc={BB74B2CD-F43A-44AC-9752-8D173F7804AD}</author>
    <author>tc={4D2D9CD3-F6B3-4E20-AFE9-D5517B9E0785}</author>
    <author>tc={CD506EF5-3F1D-4746-BA38-AF083D677CD0}</author>
    <author>tc={37D9C0FD-38DA-40EC-AC7C-8B9B8DA68C5B}</author>
    <author>tc={9A23ADA6-F2C1-4D39-A353-63489E239DEA}</author>
    <author>tc={363C18E3-F591-477D-9C45-DB90EC007869}</author>
    <author>tc={8DEFA388-1E58-4503-879D-AFDE0469B888}</author>
    <author>tc={3DCD7718-37BD-49C9-8871-502066099DD7}</author>
    <author>tc={EFBAE0DC-0F0B-4E87-842F-5ABB4A2ED7DB}</author>
    <author>tc={61FBC628-92FB-460B-B334-278BA2E0EEDA}</author>
    <author>tc={D560C415-AA79-4CBA-BAFF-87BB5DE047A8}</author>
    <author>tc={6CF75058-3774-4378-BED7-FB8DE0028A33}</author>
    <author>tc={F2C3760F-074B-4556-ADF3-E1936F13CF15}</author>
    <author>tc={2BF1D7FE-45E6-42A6-AA02-0C13526BCC3F}</author>
    <author>tc={6C71678D-B2BF-4182-9CF9-B329D64480EF}</author>
    <author>tc={261C623E-6AC3-4ED0-9A25-88E776E7E34A}</author>
    <author>tc={6B116AB3-FB03-4C0A-86F2-9B236E72C691}</author>
    <author>tc={6BF1EAFF-E3BD-40B3-B5BA-0317B5294A00}</author>
    <author>tc={F28B3AE2-AB07-49C4-AE34-4D065F3674E7}</author>
    <author>tc={3877DF0B-7CA2-48E6-B489-BC123E90CB57}</author>
    <author>tc={C4CD4332-03EF-473B-8A4A-C9987A2614B5}</author>
    <author>tc={6BF3FB76-2EBF-447B-AC20-1491B961B3C5}</author>
    <author>tc={FF48D93B-A86C-4724-9D22-16463881A43B}</author>
    <author>tc={936D4FAC-2DEA-4E17-BFFA-15E466D86A45}</author>
    <author>tc={DF98CBC5-0064-4541-BB11-750E20EFF263}</author>
    <author>tc={AF7412B5-C7DF-4CEA-8820-A7D0BF2A229D}</author>
    <author>tc={3E0DBF96-889C-4734-AF83-85520D05BB5C}</author>
    <author>tc={F93839C5-1214-4B67-A708-F843897569CD}</author>
    <author>tc={9A6AE03D-11AE-4770-94AA-4775B5DA789B}</author>
    <author>tc={3520FCD6-7A44-42CF-8A7B-C841A69B8AAC}</author>
    <author>tc={D55D89DD-A78D-44E5-A800-C32D74F75CF0}</author>
    <author>tc={4F6F59FF-6C49-43FB-A1B9-73C18549E3A4}</author>
    <author>tc={95474E9B-82E0-466D-93AB-E25F1B0E9356}</author>
    <author>tc={A1046B10-7572-4BD0-AB5E-46D26AEEAFB7}</author>
    <author>tc={CFDFFBC9-C1DA-4A14-8E4E-DD792D1D97E0}</author>
    <author>tc={52EE75C9-E2F7-4FBE-9180-8A1A0AFE99A0}</author>
    <author>tc={EADDFA70-EBC7-4D2D-B615-6124A236E5EB}</author>
    <author>tc={22D9AC14-86F6-4EA1-95E4-6FB322EF89EC}</author>
    <author>tc={0C67891F-C353-40B0-B4C8-F6247D748A39}</author>
    <author>tc={C4A12883-28A8-4FEB-8A65-05400A9869B1}</author>
    <author>tc={AE29045B-244B-4F18-A9A3-EEA669617398}</author>
    <author>tc={324E59F5-5C14-42E3-9D94-55435D0C44FC}</author>
    <author>tc={C3CCEE34-F89E-441F-81A3-E723119E42E4}</author>
    <author>tc={7A4B524D-18F2-41B3-80C0-61F05311CB19}</author>
    <author>tc={EE170F96-AB31-4D94-A5AA-DB1C430F1EE8}</author>
  </authors>
  <commentList>
    <comment ref="Q3" authorId="0" shapeId="0" xr:uid="{52BAABAA-B785-4486-BB0E-F587F4A37069}">
      <text>
        <t>[Threaded comment]
Your version of Excel allows you to read this threaded comment; however, any edits to it will get removed if the file is opened in a newer version of Excel. Learn more: https://go.microsoft.com/fwlink/?linkid=870924
Comment:
    visita de compradoras :)</t>
      </text>
    </comment>
    <comment ref="R3" authorId="1" shapeId="0" xr:uid="{B7E847A5-496E-4490-9453-A04A851CBB8F}">
      <text>
        <t>[Threaded comment]
Your version of Excel allows you to read this threaded comment; however, any edits to it will get removed if the file is opened in a newer version of Excel. Learn more: https://go.microsoft.com/fwlink/?linkid=870924
Comment:
    mayor enfoque en estas sucursales y las ventas diarias</t>
      </text>
    </comment>
    <comment ref="D4" authorId="2" shapeId="0" xr:uid="{00000000-0006-0000-0000-000002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Prueba de aromas
</t>
      </text>
    </comment>
    <comment ref="E4" authorId="3" shapeId="0" xr:uid="{00000000-0006-0000-00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seguimiento a faltantes y necesidades especiales</t>
      </text>
    </comment>
    <comment ref="P4" authorId="4" shapeId="0" xr:uid="{2F6A63BA-451D-4387-9AEA-878AD6BCA1C4}">
      <text>
        <t>[Threaded comment]
Your version of Excel allows you to read this threaded comment; however, any edits to it will get removed if the file is opened in a newer version of Excel. Learn more: https://go.microsoft.com/fwlink/?linkid=870924
Comment:
    evaluaciones del equipo lider de cada dpto a sucursal para detectar fallas de procesos.</t>
      </text>
    </comment>
    <comment ref="Z4" authorId="5" shapeId="0" xr:uid="{05C1E96C-B196-4254-92B5-8C03A96778EE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en E2 servicio al cliente y suficiente personal en areas estrategicas</t>
      </text>
    </comment>
    <comment ref="D5" authorId="6" shapeId="0" xr:uid="{00000000-0006-0000-0000-00000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seguimiento a mcia faltante</t>
      </text>
    </comment>
    <comment ref="P5" authorId="7" shapeId="0" xr:uid="{DA9B7E71-97D8-4FBB-BC08-BF3A229EF599}">
      <text>
        <t>[Threaded comment]
Your version of Excel allows you to read this threaded comment; however, any edits to it will get removed if the file is opened in a newer version of Excel. Learn more: https://go.microsoft.com/fwlink/?linkid=870924
Comment:
    evaluaciones del equipo lider de cada dpto a sucursal para detectar fallas de procesos.</t>
      </text>
    </comment>
    <comment ref="AH5" authorId="8" shapeId="0" xr:uid="{03CD01E7-17AB-4847-B313-AD0012BD7E8F}">
      <text>
        <t>[Threaded comment]
Your version of Excel allows you to read this threaded comment; however, any edits to it will get removed if the file is opened in a newer version of Excel. Learn more: https://go.microsoft.com/fwlink/?linkid=870924
Comment:
    visita para ver necesidades</t>
      </text>
    </comment>
    <comment ref="P6" authorId="9" shapeId="0" xr:uid="{C0994783-994D-494A-88CB-CDE2F0CEE37C}">
      <text>
        <t>[Threaded comment]
Your version of Excel allows you to read this threaded comment; however, any edits to it will get removed if the file is opened in a newer version of Excel. Learn more: https://go.microsoft.com/fwlink/?linkid=870924
Comment:
    evaluaciones del equipo lider de cada dpto a sucursal para detectar fallas de procesos.</t>
      </text>
    </comment>
    <comment ref="E7" authorId="10" shapeId="0" xr:uid="{00000000-0006-0000-0000-00001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seguimiento a faltantes y necesidades especiales</t>
      </text>
    </comment>
    <comment ref="P7" authorId="11" shapeId="0" xr:uid="{CCCDCCD6-5606-46C9-9E5D-1A38C6B13852}">
      <text>
        <t>[Threaded comment]
Your version of Excel allows you to read this threaded comment; however, any edits to it will get removed if the file is opened in a newer version of Excel. Learn more: https://go.microsoft.com/fwlink/?linkid=870924
Comment:
    evaluaciones del equipo lider de cada dpto a sucursal para detectar fallas de procesos.</t>
      </text>
    </comment>
    <comment ref="E8" authorId="12" shapeId="0" xr:uid="{00000000-0006-0000-0000-00001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seguimeinto a faltantes y necesidades especiales</t>
      </text>
    </comment>
    <comment ref="Y8" authorId="13" shapeId="0" xr:uid="{45B69511-56DA-443B-BA71-10223659369F}">
      <text>
        <r>
          <rPr>
            <sz val="11"/>
            <color theme="1"/>
            <rFont val="Calibri"/>
            <family val="2"/>
            <scheme val="minor"/>
          </rPr>
          <t>Semaforo en rojo</t>
        </r>
      </text>
    </comment>
    <comment ref="Z8" authorId="14" shapeId="0" xr:uid="{BC2CBC8D-D059-4D40-B0E4-00B69A79C6BE}">
      <text>
        <t>[Threaded comment]
Your version of Excel allows you to read this threaded comment; however, any edits to it will get removed if the file is opened in a newer version of Excel. Learn more: https://go.microsoft.com/fwlink/?linkid=870924
Comment:
    nuevas restricciones</t>
      </text>
    </comment>
    <comment ref="AG8" authorId="15" shapeId="0" xr:uid="{8105252F-7E54-43C2-8477-1CADFC226176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estrategia y compartir buenas practicas en jutas de N10</t>
      </text>
    </comment>
    <comment ref="W9" authorId="16" shapeId="0" xr:uid="{3C18BDC1-8A8E-41E2-823B-E5423B0951AA}">
      <text>
        <t>[Threaded comment]
Your version of Excel allows you to read this threaded comment; however, any edits to it will get removed if the file is opened in a newer version of Excel. Learn more: https://go.microsoft.com/fwlink/?linkid=870924
Comment:
    semaforo rojo</t>
      </text>
    </comment>
    <comment ref="AA10" authorId="17" shapeId="0" xr:uid="{8DBC9162-E8E6-44F9-B858-BE48561DA98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semaforo rojo </t>
      </text>
    </comment>
    <comment ref="Y11" authorId="13" shapeId="0" xr:uid="{3091F52B-C9D3-45A5-8323-5D338ADCD7D7}">
      <text>
        <r>
          <rPr>
            <sz val="11"/>
            <color theme="1"/>
            <rFont val="Calibri"/>
            <family val="2"/>
            <scheme val="minor"/>
          </rPr>
          <t>auditar servicio realizar de dinamica de circulos</t>
        </r>
      </text>
    </comment>
    <comment ref="AG11" authorId="18" shapeId="0" xr:uid="{EBA791F8-A0F9-4423-930D-BE9080FEC679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estrategia y compartir buenas practicas en jutas de N10</t>
      </text>
    </comment>
    <comment ref="Y12" authorId="13" shapeId="0" xr:uid="{FBFCA2E3-6F0A-4319-AA1A-514F65308EA0}">
      <text>
        <r>
          <rPr>
            <sz val="11"/>
            <color theme="1"/>
            <rFont val="Calibri"/>
            <family val="2"/>
            <scheme val="minor"/>
          </rPr>
          <t>semaforo rojo</t>
        </r>
      </text>
    </comment>
    <comment ref="AA12" authorId="19" shapeId="0" xr:uid="{680141B7-B792-418A-BA92-21ABDECBACBF}">
      <text>
        <t>[Threaded comment]
Your version of Excel allows you to read this threaded comment; however, any edits to it will get removed if the file is opened in a newer version of Excel. Learn more: https://go.microsoft.com/fwlink/?linkid=870924
Comment:
    semaforo rojo</t>
      </text>
    </comment>
    <comment ref="X13" authorId="20" shapeId="0" xr:uid="{AD71F8B0-8DA5-4816-8E60-1E0C189F52E3}">
      <text>
        <t>[Threaded comment]
Your version of Excel allows you to read this threaded comment; however, any edits to it will get removed if the file is opened in a newer version of Excel. Learn more: https://go.microsoft.com/fwlink/?linkid=870924
Comment:
    analisis de disminuucion de ventas en los rojos</t>
      </text>
    </comment>
    <comment ref="Z14" authorId="21" shapeId="0" xr:uid="{06472DDE-6E37-4F25-9A01-CD2899B7698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El enfoque esta semana seran E6  y E10 bajaron un poco pero si ponemos el enfoque en levantarlas lo lograremos </t>
      </text>
    </comment>
    <comment ref="L15" authorId="22" shapeId="0" xr:uid="{00000000-0006-0000-0000-00001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continuar con las estrategias de venta que nos estan funcionando</t>
      </text>
    </comment>
    <comment ref="S15" authorId="23" shapeId="0" xr:uid="{3B9085B5-93E6-43F4-B7F9-1C6ED7AB7A7A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crecimiento seguiremos con estrategias</t>
      </text>
    </comment>
    <comment ref="T15" authorId="24" shapeId="0" xr:uid="{1899AABE-76D8-4680-BB72-F1D87338034E}">
      <text>
        <t>[Threaded comment]
Your version of Excel allows you to read this threaded comment; however, any edits to it will get removed if the file is opened in a newer version of Excel. Learn more: https://go.microsoft.com/fwlink/?linkid=870924
Comment:
    trabajar con los gerentes y compromisos de sus sucursales</t>
      </text>
    </comment>
    <comment ref="V15" authorId="25" shapeId="0" xr:uid="{E203B98D-1C2D-456D-9D12-E290F6D511F9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las ventas así con incrementos</t>
      </text>
    </comment>
    <comment ref="W15" authorId="26" shapeId="0" xr:uid="{EF1CF5EA-2FDD-463F-991B-FAC738320491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porcentaje trabajemos en llegar al 100</t>
      </text>
    </comment>
    <comment ref="AA15" authorId="27" shapeId="0" xr:uid="{FB1A3BCF-AE50-49D4-A7E6-594750AC862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falta de personal </t>
      </text>
    </comment>
    <comment ref="AB15" authorId="28" shapeId="0" xr:uid="{5350049B-7D3A-41A2-B101-2D95A5041FB7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en seguimeinto y servicio al cliente</t>
      </text>
    </comment>
    <comment ref="AD15" authorId="29" shapeId="0" xr:uid="{BA6EB617-0318-4544-BC99-2B7BD9FF38B1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ESPECIAL  e2 &amp; E3</t>
      </text>
    </comment>
    <comment ref="AG15" authorId="30" shapeId="0" xr:uid="{D52F5FD5-5804-48BD-B537-80EB4F1BFF38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en vetas cruzadas y agregados en checkout, promotorías y  productos caros.</t>
      </text>
    </comment>
    <comment ref="AI15" authorId="31" shapeId="0" xr:uid="{3724D9B1-7A22-4BD2-B09B-62BAC9B945C6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las estrategias ctvas para no bajar los porcetaes e las que estan en verde</t>
      </text>
    </comment>
    <comment ref="F19" authorId="32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visita del equipo lider el dia de hoy</t>
      </text>
    </comment>
    <comment ref="Q19" authorId="33" shapeId="0" xr:uid="{D9CB1AD0-09D4-4DBB-BB2B-426CDEFDF4A9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del equipo lider</t>
      </text>
    </comment>
    <comment ref="R19" authorId="34" shapeId="0" xr:uid="{2041524F-6902-4D3F-A558-BF181666FD97}">
      <text>
        <t>[Threaded comment]
Your version of Excel allows you to read this threaded comment; however, any edits to it will get removed if the file is opened in a newer version of Excel. Learn more: https://go.microsoft.com/fwlink/?linkid=870924
Comment:
    las verdes necesitamos mantenerlas asi e incremetarlas!!</t>
      </text>
    </comment>
    <comment ref="AH19" authorId="35" shapeId="0" xr:uid="{9A4F55F0-5CFE-438D-808B-527066C2142E}">
      <text>
        <t>[Threaded comment]
Your version of Excel allows you to read this threaded comment; however, any edits to it will get removed if the file is opened in a newer version of Excel. Learn more: https://go.microsoft.com/fwlink/?linkid=870924
Comment:
    retroalimentacion a la Gerente</t>
      </text>
    </comment>
    <comment ref="E20" authorId="36" shapeId="0" xr:uid="{00000000-0006-0000-00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seguimiento balances entregas y faltantes</t>
      </text>
    </comment>
    <comment ref="G20" authorId="37" shapeId="0" xr:uid="{00000000-0006-0000-00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faltantes de Bissu Pink up y unos artículos que vienen por Aire de China</t>
      </text>
    </comment>
    <comment ref="H20" authorId="38" shapeId="0" xr:uid="{00000000-0006-0000-0000-000006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seguimiento a basicos y servicio del personal </t>
      </text>
    </comment>
    <comment ref="I20" authorId="39" shapeId="0" xr:uid="{00000000-0006-0000-0000-00000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hacer cambios de personal</t>
      </text>
    </comment>
    <comment ref="P20" authorId="40" shapeId="0" xr:uid="{46BA3883-FEE7-4326-BC94-78DE77AF73AB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revision de faltantes y necesidasddes de las estrategias que estamos impelementando</t>
      </text>
    </comment>
    <comment ref="G21" authorId="41" shapeId="0" xr:uid="{00000000-0006-0000-0000-00000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faltantes de Bissu Pink up y unos artículos que vienen por Aire de China</t>
      </text>
    </comment>
    <comment ref="F22" authorId="42" shapeId="0" xr:uid="{00000000-0006-0000-0000-00000E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revision de faltantes</t>
      </text>
    </comment>
    <comment ref="H22" authorId="43" shapeId="0" xr:uid="{00000000-0006-0000-0000-00000F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revisio de necesidades  de mcia y operativaente </t>
      </text>
    </comment>
    <comment ref="P22" authorId="44" shapeId="0" xr:uid="{2F3A3480-4A8C-4D28-A3EA-22A2A137CD97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revision de faltantes y necesidasddes de las estrategias que estamos impelementando</t>
      </text>
    </comment>
    <comment ref="X22" authorId="45" shapeId="0" xr:uid="{1D87F8C6-BC6F-46FC-AA40-D0CB1CFCDC57}">
      <text>
        <t>[Threaded comment]
Your version of Excel allows you to read this threaded comment; however, any edits to it will get removed if the file is opened in a newer version of Excel. Learn more: https://go.microsoft.com/fwlink/?linkid=870924
Comment:
    guardias confirmando nuestro aforo constantemente</t>
      </text>
    </comment>
    <comment ref="G23" authorId="46" shapeId="0" xr:uid="{00000000-0006-0000-0000-00001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faltantes de Bissu Pink up y unos artículos que vienen por Aire de China</t>
      </text>
    </comment>
    <comment ref="E24" authorId="47" shapeId="0" xr:uid="{00000000-0006-0000-0000-00001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asegurar basicos y exhibiciones</t>
      </text>
    </comment>
    <comment ref="I24" authorId="48" shapeId="0" xr:uid="{00000000-0006-0000-0000-00001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revision de mcia y personal N10</t>
      </text>
    </comment>
    <comment ref="Y24" authorId="13" shapeId="0" xr:uid="{F7A76220-A614-4F1C-B6A1-4E4301E935E1}">
      <text>
        <r>
          <rPr>
            <sz val="11"/>
            <color theme="1"/>
            <rFont val="Calibri"/>
            <family val="2"/>
            <scheme val="minor"/>
          </rPr>
          <t xml:space="preserve">semaforo rojo </t>
        </r>
      </text>
    </comment>
    <comment ref="V25" authorId="49" shapeId="0" xr:uid="{E9BDEDC0-FC7A-41D1-9873-264205A515F7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seguimiento d2 de e7 a e10</t>
      </text>
    </comment>
    <comment ref="G29" authorId="50" shapeId="0" xr:uid="{00000000-0006-0000-0000-00001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surtir faltantes que tengamos en CEDIS</t>
      </text>
    </comment>
    <comment ref="J29" authorId="51" shapeId="0" xr:uid="{00000000-0006-0000-0000-00001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solicitar a Audioria revision de servicio, distritales ponerlo como issue en su JN10 reforzarlo</t>
      </text>
    </comment>
    <comment ref="L29" authorId="52" shapeId="0" xr:uid="{00000000-0006-0000-0000-00001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estrategias de venta redondeada, de circulitos, y de venta por promotora</t>
      </text>
    </comment>
    <comment ref="N29" authorId="53" shapeId="0" xr:uid="{86DBAC5C-8F0A-4C8F-BAA8-90FA8C9E1B45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continuar con tabla de Estartegias</t>
      </text>
    </comment>
    <comment ref="AE29" authorId="54" shapeId="0" xr:uid="{8F43AE53-8222-4859-9861-6AA081914E5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venta cruzada y de promocion </t>
      </text>
    </comment>
    <comment ref="G30" authorId="55" shapeId="0" xr:uid="{00000000-0006-0000-0000-00001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super avance en el D2 con las sucursales que teniamos cerradas</t>
      </text>
    </comment>
    <comment ref="N30" authorId="56" shapeId="0" xr:uid="{1577722D-E4CA-44E1-9943-5DB7EED74DDA}">
      <text>
        <t>[Threaded comment]
Your version of Excel allows you to read this threaded comment; however, any edits to it will get removed if the file is opened in a newer version of Excel. Learn more: https://go.microsoft.com/fwlink/?linkid=870924
Comment:
    reforzar el gane perdi y motivarlas a seguir enfocandose!</t>
      </text>
    </comment>
    <comment ref="G31" authorId="57" shapeId="0" xr:uid="{00000000-0006-0000-0000-00001C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vamos bien esta semana se subió de manera global necesitamos mantenrala e incrementar las sucursales bajas como  E2E3E5 </t>
      </text>
    </comment>
    <comment ref="J31" authorId="58" shapeId="0" xr:uid="{00000000-0006-0000-0000-00001D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reforzar en ambos distritos la importancia de las ventas para mantener nuestra nomina sin reducciones</t>
      </text>
    </comment>
    <comment ref="K31" authorId="59" shapeId="0" xr:uid="{00000000-0006-0000-0000-00001E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estrategias por departamento con seguimeinto diario para poder tomar desiciones de ultimo momento</t>
      </text>
    </comment>
    <comment ref="M31" authorId="60" shapeId="0" xr:uid="{00000000-0006-0000-0000-00001F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el eenfoque de ventas cruzadas en ambos distritos</t>
      </text>
    </comment>
    <comment ref="N31" authorId="61" shapeId="0" xr:uid="{22D4A12C-1D9C-4F09-AB4A-2EE017D3DE16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continuar con las 5 estrellas de la venta, redondeos, y estrategias de promociones y exhibiciones!! funcionaron en ambos distritos!</t>
      </text>
    </comment>
    <comment ref="R31" authorId="62" shapeId="0" xr:uid="{B8867241-1F63-41C8-82F9-8D91B589805D}">
      <text>
        <t>[Threaded comment]
Your version of Excel allows you to read this threaded comment; however, any edits to it will get removed if the file is opened in a newer version of Excel. Learn more: https://go.microsoft.com/fwlink/?linkid=870924
Comment:
    las rojas que estan afectando en comaparacion a la semana pasada tendran mayor enfoque y seguimiento a las ventas diarias</t>
      </text>
    </comment>
    <comment ref="S31" authorId="63" shapeId="0" xr:uid="{35CF1619-A6C0-4368-BDEB-48D147126B78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crecimiento seguiremos con estrategias, y seguimiento a mcia faltant
Reply:
    pink up, prosa, pestañas llega mas</t>
      </text>
    </comment>
    <comment ref="T31" authorId="64" shapeId="0" xr:uid="{867262A2-88D8-4D11-8F0A-6E960D4E5BFB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seguimmiento a gerentes basicos y productos de impulso</t>
      </text>
    </comment>
    <comment ref="W31" authorId="65" shapeId="0" xr:uid="{AEECFE0C-BAAE-4B17-B460-02B9CDDC8395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ventas ticket promedio y tasa de conversion</t>
      </text>
    </comment>
    <comment ref="X31" authorId="66" shapeId="0" xr:uid="{155BADAA-BA6F-40C6-A713-5064651E3A2F}">
      <text>
        <t>[Threaded comment]
Your version of Excel allows you to read this threaded comment; however, any edits to it will get removed if the file is opened in a newer version of Excel. Learn more: https://go.microsoft.com/fwlink/?linkid=870924
Comment:
    E2 y E5 foco de atencion de la semana</t>
      </text>
    </comment>
    <comment ref="AA31" authorId="67" shapeId="0" xr:uid="{3C9AE061-4FAE-4CEF-955E-AA73ACC7D508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en capacitacion y mcia, y ventas cruzadas</t>
      </text>
    </comment>
    <comment ref="AB31" authorId="68" shapeId="0" xr:uid="{12A4E0BF-DBC5-4284-A8BB-FEA15491AD0D}">
      <text>
        <t>[Threaded comment]
Your version of Excel allows you to read this threaded comment; however, any edits to it will get removed if the file is opened in a newer version of Excel. Learn more: https://go.microsoft.com/fwlink/?linkid=870924
Comment:
    bajamos muchisimo! necesitamos redoblar esfuerzos en servicio  al cleinte y 5 estrellas de la venta</t>
      </text>
    </comment>
    <comment ref="AG31" authorId="69" shapeId="0" xr:uid="{5DA9E8A4-F292-49B4-89DE-2752C787E835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en agregados ventsa en chekout y promotorias</t>
      </text>
    </comment>
    <comment ref="AI31" authorId="70" shapeId="0" xr:uid="{441BA8DE-4B4C-472B-8899-1B863C4A4F57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E3E4 E5</t>
      </text>
    </comment>
    <comment ref="V35" authorId="71" shapeId="0" xr:uid="{0189C226-06B7-4743-B92E-ACE843A2307B}">
      <text>
        <t>[Threaded comment]
Your version of Excel allows you to read this threaded comment; however, any edits to it will get removed if the file is opened in a newer version of Excel. Learn more: https://go.microsoft.com/fwlink/?linkid=870924
Comment:
    atencion en E1 e5 e10 estamos dejand de vender mucho</t>
      </text>
    </comment>
    <comment ref="Y35" authorId="13" shapeId="0" xr:uid="{E5DFD3E4-A71B-40EC-A955-D5FBAED6A5A9}">
      <text>
        <r>
          <rPr>
            <sz val="11"/>
            <color theme="1"/>
            <rFont val="Calibri"/>
            <family val="2"/>
            <scheme val="minor"/>
          </rPr>
          <t xml:space="preserve">promotoria de articulos de venta cruzada o agrega de un producto mas </t>
        </r>
      </text>
    </comment>
    <comment ref="S37" authorId="72" shapeId="0" xr:uid="{C928248C-D1AE-4B5B-AD02-FA661D95B957}">
      <text>
        <t>[Threaded comment]
Your version of Excel allows you to read this threaded comment; however, any edits to it will get removed if the file is opened in a newer version of Excel. Learn more: https://go.microsoft.com/fwlink/?linkid=870924
Comment:
    las que estan en rojo son las tiendas que quedaron cortas en el reporte gane perdi deberan subir esta semana.</t>
      </text>
    </comment>
    <comment ref="Y37" authorId="13" shapeId="0" xr:uid="{8803C2B5-BF44-47FE-8C94-DF882DCC0A94}">
      <text>
        <r>
          <rPr>
            <sz val="11"/>
            <color theme="1"/>
            <rFont val="Calibri"/>
            <family val="2"/>
            <scheme val="minor"/>
          </rPr>
          <t xml:space="preserve">promotoria de articulos de venta cruzada o agrega de un producto mas </t>
        </r>
      </text>
    </comment>
    <comment ref="R45" authorId="73" shapeId="0" xr:uid="{5E8FDB0B-FCD5-4B44-8A32-7DCBA5C0BF0D}">
      <text>
        <t>[Threaded comment]
Your version of Excel allows you to read this threaded comment; however, any edits to it will get removed if the file is opened in a newer version of Excel. Learn more: https://go.microsoft.com/fwlink/?linkid=870924
Comment:
    mayor enfoque dia a dia !!</t>
      </text>
    </comment>
    <comment ref="Q47" authorId="74" shapeId="0" xr:uid="{E51D6FE3-6A7D-4364-AF26-4414F21B8838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REVISAR A DIARIO RESULTADOS DE PROMOCIONES Y PROKMOTORIAS JUNTO CON LA TABLE DE MKT</t>
      </text>
    </comment>
    <comment ref="X47" authorId="75" shapeId="0" xr:uid="{169A4F48-47BF-4083-8A8A-405E9D59AE69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distritales reforzarlo a diario con gerentes</t>
      </text>
    </comment>
    <comment ref="AA47" authorId="76" shapeId="0" xr:uid="{A0E85C49-A765-4468-A83D-F0E56DF39DC5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distritales : enfoque total en Gane perdi por sucursal</t>
      </text>
    </comment>
    <comment ref="AH47" authorId="77" shapeId="0" xr:uid="{070D781B-3068-4E7B-A32D-2445C258DF29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continuar con el seguimiento para poder subir los numero al 100</t>
      </text>
    </comment>
    <comment ref="H52" authorId="78" shapeId="0" xr:uid="{00000000-0006-0000-0000-00005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urgen una retroalimentación de productos agregados y asegurar los productos del checkout </t>
      </text>
    </comment>
    <comment ref="V52" authorId="79" shapeId="0" xr:uid="{80401BCE-D8B9-44DA-9351-34291E5E4CEC}">
      <text>
        <t>[Threaded comment]
Your version of Excel allows you to read this threaded comment; however, any edits to it will get removed if the file is opened in a newer version of Excel. Learn more: https://go.microsoft.com/fwlink/?linkid=870924
Comment:
    e1 e5 e10 estar muy enfocados</t>
      </text>
    </comment>
    <comment ref="Y52" authorId="13" shapeId="0" xr:uid="{6F4C7CAF-CC6E-453F-B3B6-907B988CC5FD}">
      <text>
        <r>
          <rPr>
            <sz val="11"/>
            <color theme="1"/>
            <rFont val="Calibri"/>
            <family val="2"/>
            <scheme val="minor"/>
          </rPr>
          <t>auditar el reto checkout y promotoria de tres articulos diarios</t>
        </r>
      </text>
    </comment>
    <comment ref="H53" authorId="80" shapeId="0" xr:uid="{00000000-0006-0000-0000-000054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urgen una retroalimentación de productos agregados y asegurar los productos del checkout </t>
      </text>
    </comment>
    <comment ref="X53" authorId="81" shapeId="0" xr:uid="{4BB87B80-ADA2-42CF-A545-839502021C2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auditar estategias mkt </t>
      </text>
    </comment>
    <comment ref="AI55" authorId="82" shapeId="0" xr:uid="{2A7F6CE7-492C-40F4-B930-12B9416CE81D}">
      <text>
        <t>[Threaded comment]
Your version of Excel allows you to read this threaded comment; however, any edits to it will get removed if the file is opened in a newer version of Excel. Learn more: https://go.microsoft.com/fwlink/?linkid=870924
Comment:
    familias</t>
      </text>
    </comment>
    <comment ref="Y56" authorId="13" shapeId="0" xr:uid="{094DD399-D2AC-4A78-A85A-D04EB540C6E5}">
      <text>
        <r>
          <rPr>
            <sz val="11"/>
            <color theme="1"/>
            <rFont val="Calibri"/>
            <family val="2"/>
            <scheme val="minor"/>
          </rPr>
          <t xml:space="preserve">auditar servicio </t>
        </r>
      </text>
    </comment>
    <comment ref="I57" authorId="83" shapeId="0" xr:uid="{00000000-0006-0000-0000-000055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impulsar la venta cruzada, agregados en checkout </t>
      </text>
    </comment>
    <comment ref="I59" authorId="84" shapeId="0" xr:uid="{00000000-0006-0000-0000-000056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impulsar la venta cruzada, agregados en checkout </t>
      </text>
    </comment>
    <comment ref="I60" authorId="85" shapeId="0" xr:uid="{00000000-0006-0000-0000-000057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impulsar la venta cruzada, agregados en checkout </t>
      </text>
    </comment>
    <comment ref="I61" authorId="86" shapeId="0" xr:uid="{00000000-0006-0000-0000-000058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impulsar la venta cruzada, agregados en checkout </t>
      </text>
    </comment>
    <comment ref="K63" authorId="87" shapeId="0" xr:uid="{00000000-0006-0000-0000-000059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nos afecto el cierre de E9 pero si esta funcionando las ventas de agregados que hemos estado trabajndo </t>
      </text>
    </comment>
    <comment ref="D64" authorId="88" shapeId="0" xr:uid="{00000000-0006-0000-0000-00005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seguimiento a ventas con meta x distrito</t>
      </text>
    </comment>
    <comment ref="H64" authorId="89" shapeId="0" xr:uid="{00000000-0006-0000-0000-00005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mantendremos la estrategia de la semana pasada, ya que se les terminaron las mascarillas en algunas sucursales (se tomo la decisión de bote pronto en levantar el ticket promedio y siento que funciono un poco en algunas sucursales pero esta semana se debe levantar mas!</t>
      </text>
    </comment>
    <comment ref="L64" authorId="90" shapeId="0" xr:uid="{00000000-0006-0000-0000-00005C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nos mantuvimos  a pesar del super cierre, seguir con los agregados del checkout y 6 estrellas de la venta</t>
      </text>
    </comment>
    <comment ref="N64" authorId="91" shapeId="0" xr:uid="{E2011AC8-DA2D-4CE1-BEA4-587C4FEDD0BC}">
      <text>
        <t>[Threaded comment]
Your version of Excel allows you to read this threaded comment; however, any edits to it will get removed if the file is opened in a newer version of Excel. Learn more: https://go.microsoft.com/fwlink/?linkid=870924
Comment:
    sabemos que la semana pasada fue 10 de mayo PERO las sugerencias promociones y estartegias deben ser igual de atractivas, sigamos impulsando la tabla de estrategias de MKT</t>
      </text>
    </comment>
    <comment ref="O64" authorId="92" shapeId="0" xr:uid="{FDE2B53E-B007-4A52-9222-C6F6A1A22D84}">
      <text>
        <t>[Threaded comment]
Your version of Excel allows you to read this threaded comment; however, any edits to it will get removed if the file is opened in a newer version of Excel. Learn more: https://go.microsoft.com/fwlink/?linkid=870924
Comment:
    impulsar mas las ventas cruzada, y  con el checkout</t>
      </text>
    </comment>
    <comment ref="Q64" authorId="93" shapeId="0" xr:uid="{8D3B7A20-6C0C-430C-8366-268E461FBC9E}">
      <text>
        <t>[Threaded comment]
Your version of Excel allows you to read this threaded comment; however, any edits to it will get removed if the file is opened in a newer version of Excel. Learn more: https://go.microsoft.com/fwlink/?linkid=870924
Comment:
    DAR SEGUIMIMETO DIARIO DE ARTICULOS DE CHECKOUT Y PROMOTORIA</t>
      </text>
    </comment>
    <comment ref="R64" authorId="94" shapeId="0" xr:uid="{C6186C33-4C58-4838-BEF2-4F4A011E469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incrementamos un peso pero aun no estamos donde queremos estar!!! enfoque y seguimiento</t>
      </text>
    </comment>
    <comment ref="S64" authorId="95" shapeId="0" xr:uid="{EF3AF4B6-6F63-4785-85EB-933FB4A50507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seguimiento especial a las que estan en rojo fueron las que no subieron! reforzar, venta cruzada.</t>
      </text>
    </comment>
    <comment ref="T64" authorId="96" shapeId="0" xr:uid="{481DC75B-00DB-4F8D-AC9C-1DC1512A6542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continuar impulsando las ventas agregads y de redondeo</t>
      </text>
    </comment>
    <comment ref="W64" authorId="97" shapeId="0" xr:uid="{5E6DA275-292E-4F05-9406-79BCA7937B9A}">
      <text>
        <t>[Threaded comment]
Your version of Excel allows you to read this threaded comment; however, any edits to it will get removed if the file is opened in a newer version of Excel. Learn more: https://go.microsoft.com/fwlink/?linkid=870924
Comment:
    5 pesos de avance excelente crecimiento atencion en E4 y E9</t>
      </text>
    </comment>
    <comment ref="Z64" authorId="98" shapeId="0" xr:uid="{A5F3E71A-61F6-48F1-B80F-2F7FD66B71C5}">
      <text>
        <t>[Threaded comment]
Your version of Excel allows you to read this threaded comment; however, any edits to it will get removed if the file is opened in a newer version of Excel. Learn more: https://go.microsoft.com/fwlink/?linkid=870924
Comment:
    necesitamos recuperarnos de peso en peso, dsitritales pongamos como meta 150!</t>
      </text>
    </comment>
    <comment ref="AA64" authorId="99" shapeId="0" xr:uid="{4874D847-A29E-4DB4-8F27-87CD7236AF0E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equipo de peso en peso hay la llevamos :)</t>
      </text>
    </comment>
    <comment ref="AC64" authorId="100" shapeId="0" xr:uid="{976ACEC2-08CC-4FD8-8AD4-F39CDD6B638C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el numero y seguirlo elevando !!! excelente trabajo equipo :)</t>
      </text>
    </comment>
    <comment ref="AG64" authorId="101" shapeId="0" xr:uid="{221DD300-2176-42FC-8AFA-FDDE582FCE37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al servicio al cliente, ventas cruzadas, 6 estrellas e la venta</t>
      </text>
    </comment>
    <comment ref="I68" authorId="102" shapeId="0" xr:uid="{00000000-0006-0000-0000-00007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instalación del contador urgente</t>
      </text>
    </comment>
    <comment ref="J68" authorId="103" shapeId="0" xr:uid="{00000000-0006-0000-0000-00007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ya esta el contador instalado</t>
      </text>
    </comment>
    <comment ref="U68" authorId="104" shapeId="0" xr:uid="{0A3A6AA3-A272-4A18-8C71-D6A388CCB59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acciones para incrementr por sucursal</t>
      </text>
    </comment>
    <comment ref="Y68" authorId="13" shapeId="0" xr:uid="{A9CFE590-F891-454B-A6A3-2A1E17E2C140}">
      <text>
        <r>
          <rPr>
            <sz val="11"/>
            <color theme="1"/>
            <rFont val="Calibri"/>
            <family val="2"/>
            <scheme val="minor"/>
          </rPr>
          <t xml:space="preserve">auditar el servicio </t>
        </r>
      </text>
    </comment>
    <comment ref="R70" authorId="105" shapeId="0" xr:uid="{BC8EA6EA-106C-4427-834A-4A391B3A4536}">
      <text>
        <t>[Threaded comment]
Your version of Excel allows you to read this threaded comment; however, any edits to it will get removed if the file is opened in a newer version of Excel. Learn more: https://go.microsoft.com/fwlink/?linkid=870924
Comment:
    subirlas a 45!! el promedio global seria 59</t>
      </text>
    </comment>
    <comment ref="Y70" authorId="13" shapeId="0" xr:uid="{0CF7FB83-E8BA-4E96-9388-23FC08BE213C}">
      <text>
        <r>
          <rPr>
            <sz val="11"/>
            <color theme="1"/>
            <rFont val="Calibri"/>
            <family val="2"/>
            <scheme val="minor"/>
          </rPr>
          <t xml:space="preserve">auditar el servicio </t>
        </r>
      </text>
    </comment>
    <comment ref="U71" authorId="106" shapeId="0" xr:uid="{7DA8A4E8-2837-4B1B-B288-2AEA2947F237}">
      <text>
        <t>[Threaded comment]
Your version of Excel allows you to read this threaded comment; however, any edits to it will get removed if the file is opened in a newer version of Excel. Learn more: https://go.microsoft.com/fwlink/?linkid=870924
Comment:
    acciones para incrementr por sucursal</t>
      </text>
    </comment>
    <comment ref="V71" authorId="107" shapeId="0" xr:uid="{CC0C8DAF-DE37-496B-BB77-2465102D842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hay problema es porque entran muchas peronas en familia</t>
      </text>
    </comment>
    <comment ref="U72" authorId="108" shapeId="0" xr:uid="{09F8B701-F841-41DE-A8E1-DCA62690794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acciones para incrementr por sucursal</t>
      </text>
    </comment>
    <comment ref="J74" authorId="109" shapeId="0" xr:uid="{00000000-0006-0000-0000-00007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instalación del contador urgente</t>
      </text>
    </comment>
    <comment ref="I75" authorId="110" shapeId="0" xr:uid="{00000000-0006-0000-0000-00007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reubicar el contador para que este en la puerta</t>
      </text>
    </comment>
    <comment ref="J75" authorId="111" shapeId="0" xr:uid="{00000000-0006-0000-0000-00007C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reubicacion del contador</t>
      </text>
    </comment>
    <comment ref="U75" authorId="112" shapeId="0" xr:uid="{0F9CDB15-6E1C-4CA3-9027-3841D364D66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acciones para incrementr por sucursal</t>
      </text>
    </comment>
    <comment ref="U77" authorId="113" shapeId="0" xr:uid="{A56DBDE7-5EF8-4206-AF6F-AD3C6592D24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acciones para incrementr por sucursal</t>
      </text>
    </comment>
    <comment ref="I80" authorId="114" shapeId="0" xr:uid="{00000000-0006-0000-0000-00007F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al servicio, suelta y atiende y venta cruzada</t>
      </text>
    </comment>
    <comment ref="J80" authorId="115" shapeId="0" xr:uid="{00000000-0006-0000-0000-000080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auditorias al servicio al cleinte</t>
      </text>
    </comment>
    <comment ref="K80" authorId="116" shapeId="0" xr:uid="{00000000-0006-0000-0000-00008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reforzar capacitacion y 6 estrellas de la venta </t>
      </text>
    </comment>
    <comment ref="L80" authorId="117" shapeId="0" xr:uid="{00000000-0006-0000-0000-00008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mas de 10 puntos hemos aumentado en una semana, felicidades por estos resultados</t>
      </text>
    </comment>
    <comment ref="Q80" authorId="118" shapeId="0" xr:uid="{1CAAC815-31AC-4E25-BE1A-D667A2262EC5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REVISARCON DISTRITSL TODOS LOS ROJOS PARA SUBIRLOS A AL PROMEDIO GLOBAL</t>
      </text>
    </comment>
    <comment ref="R80" authorId="119" shapeId="0" xr:uid="{6B3ED22E-2C5B-45DD-9729-E04E3D2312E9}">
      <text>
        <t>[Threaded comment]
Your version of Excel allows you to read this threaded comment; however, any edits to it will get removed if the file is opened in a newer version of Excel. Learn more: https://go.microsoft.com/fwlink/?linkid=870924
Comment:
    2.3 arriba!!! cada semana ir incrementando en le global</t>
      </text>
    </comment>
    <comment ref="T80" authorId="120" shapeId="0" xr:uid="{FFB95527-D078-4905-A73E-5217228B932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bajamos 6 punts en comparacion con la semana pasada, neesitamos subir </t>
      </text>
    </comment>
    <comment ref="X80" authorId="121" shapeId="0" xr:uid="{FA7328AA-4258-4F94-A339-14EF34E8B067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mantenernos en 50's y +</t>
      </text>
    </comment>
    <comment ref="Z80" authorId="122" shapeId="0" xr:uid="{0F6E5B19-5EDE-4F40-8E5A-F960EFADDD7D}">
      <text>
        <t>[Threaded comment]
Your version of Excel allows you to read this threaded comment; however, any edits to it will get removed if the file is opened in a newer version of Excel. Learn more: https://go.microsoft.com/fwlink/?linkid=870924
Comment:
    bajamos casi 3 pesos, necesitamos recuperar los 50´s</t>
      </text>
    </comment>
    <comment ref="AA80" authorId="123" shapeId="0" xr:uid="{878D3EB4-E045-4B9A-82E0-8240B19BE4E3}">
      <text>
        <t>[Threaded comment]
Your version of Excel allows you to read this threaded comment; however, any edits to it will get removed if the file is opened in a newer version of Excel. Learn more: https://go.microsoft.com/fwlink/?linkid=870924
Comment:
    bajamos un poquito pero esta semana podremos proponernos llegar al 50 :)</t>
      </text>
    </comment>
    <comment ref="AG80" authorId="124" shapeId="0" xr:uid="{A334BF0E-91AA-4452-A363-AFDDA2A47FF3}">
      <text>
        <t>[Threaded comment]
Your version of Excel allows you to read this threaded comment; however, any edits to it will get removed if the file is opened in a newer version of Excel. Learn more: https://go.microsoft.com/fwlink/?linkid=870924
Comment:
    felicitar  las tiendas que subieron y  subir e1 &amp; e9</t>
      </text>
    </comment>
    <comment ref="AH80" authorId="125" shapeId="0" xr:uid="{CA2347A9-E3CA-4D50-9CD6-579A306D943C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100 % a la atencion de nuestros cleintes!!</t>
      </text>
    </comment>
    <comment ref="AI80" authorId="126" shapeId="0" xr:uid="{4B2B8267-E690-445A-A3FE-F7DC64B03C46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en elevarla</t>
      </text>
    </comment>
    <comment ref="Y84" authorId="13" shapeId="0" xr:uid="{071736C8-4FCB-4084-9097-E9D4E60C7717}">
      <text>
        <r>
          <rPr>
            <sz val="11"/>
            <color theme="1"/>
            <rFont val="Calibri"/>
            <family val="2"/>
            <scheme val="minor"/>
          </rPr>
          <t>auditar el servicio</t>
        </r>
      </text>
    </comment>
    <comment ref="Y86" authorId="13" shapeId="0" xr:uid="{3C0C6EEC-9DA8-4A59-A2AF-7CF5741CC8AC}">
      <text>
        <r>
          <rPr>
            <sz val="11"/>
            <color theme="1"/>
            <rFont val="Calibri"/>
            <family val="2"/>
            <scheme val="minor"/>
          </rPr>
          <t>auditar el servicio</t>
        </r>
      </text>
    </comment>
    <comment ref="Y94" authorId="13" shapeId="0" xr:uid="{D7E51EB7-FB28-47F5-A269-64365A5868D9}">
      <text>
        <r>
          <rPr>
            <sz val="11"/>
            <color theme="1"/>
            <rFont val="Calibri"/>
            <family val="2"/>
            <scheme val="minor"/>
          </rPr>
          <t>auditar el servicio</t>
        </r>
      </text>
    </comment>
    <comment ref="AH96" authorId="127" shapeId="0" xr:uid="{0339E54F-5444-48BB-A5DA-20FCB4B6B125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al servicio 100%</t>
      </text>
    </comment>
    <comment ref="I100" authorId="128" shapeId="0" xr:uid="{00000000-0006-0000-0000-00008D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 que artículos son los que salieron  mal y encontrar una solución para evitarlo a futuro</t>
      </text>
    </comment>
    <comment ref="J100" authorId="129" shapeId="0" xr:uid="{00000000-0006-0000-0000-00008E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ids invenatrio y distritales</t>
      </text>
    </comment>
    <comment ref="L100" authorId="130" shapeId="0" xr:uid="{00000000-0006-0000-0000-00008F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 hizo inventario el Viernes y sábado pasado! encontrando mínimas diferencias, la subgerente renuncio. veremos los resultados después de esta semana ya que había roces entre ellas y los conteos no se hacían correctamente.</t>
      </text>
    </comment>
    <comment ref="R101" authorId="131" shapeId="0" xr:uid="{CD506EF5-3F1D-4746-BA38-AF083D677CD0}">
      <text>
        <t>[Threaded comment]
Your version of Excel allows you to read this threaded comment; however, any edits to it will get removed if the file is opened in a newer version of Excel. Learn more: https://go.microsoft.com/fwlink/?linkid=870924
Comment:
    fueron varios de accesorios</t>
      </text>
    </comment>
    <comment ref="X101" authorId="132" shapeId="0" xr:uid="{37D9C0FD-38DA-40EC-AC7C-8B9B8DA68C5B}">
      <text>
        <t>[Threaded comment]
Your version of Excel allows you to read this threaded comment; however, any edits to it will get removed if the file is opened in a newer version of Excel. Learn more: https://go.microsoft.com/fwlink/?linkid=870924
Comment:
    Faltaron 5 sandalias ,3 estuches de brochas  y art de una pieza costo alto</t>
      </text>
    </comment>
    <comment ref="AD101" authorId="133" shapeId="0" xr:uid="{9A23ADA6-F2C1-4D39-A353-63489E239DEA}">
      <text>
        <t>[Threaded comment]
Your version of Excel allows you to read this threaded comment; however, any edits to it will get removed if the file is opened in a newer version of Excel. Learn more: https://go.microsoft.com/fwlink/?linkid=870924
Comment:
    falto mucho accesorio</t>
      </text>
    </comment>
    <comment ref="O102" authorId="134" shapeId="0" xr:uid="{363C18E3-F591-477D-9C45-DB90EC00786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urge ver que productos estan invlucrados leo porfa
</t>
      </text>
    </comment>
    <comment ref="I105" authorId="135" shapeId="0" xr:uid="{00000000-0006-0000-0000-00009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 que artículos son los que salieron  mal y encontrar una solución para evitarlo a futuro</t>
      </text>
    </comment>
    <comment ref="I106" authorId="136" shapeId="0" xr:uid="{00000000-0006-0000-0000-00009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 que artículos son los que salieron  mal y encontrar una solución para evitarlo a futuro</t>
      </text>
    </comment>
    <comment ref="AD106" authorId="137" shapeId="0" xr:uid="{EFBAE0DC-0F0B-4E87-842F-5ABB4A2ED7DB}">
      <text>
        <t>[Threaded comment]
Your version of Excel allows you to read this threaded comment; however, any edits to it will get removed if the file is opened in a newer version of Excel. Learn more: https://go.microsoft.com/fwlink/?linkid=870924
Comment:
    Hubo poca venta</t>
      </text>
    </comment>
    <comment ref="O108" authorId="138" shapeId="0" xr:uid="{61FBC628-92FB-460B-B334-278BA2E0EEDA}">
      <text>
        <t>[Threaded comment]
Your version of Excel allows you to read this threaded comment; however, any edits to it will get removed if the file is opened in a newer version of Excel. Learn more: https://go.microsoft.com/fwlink/?linkid=870924
Comment:
    urge ver que productos estan invlucrados porfa Fatima</t>
      </text>
    </comment>
    <comment ref="Q108" authorId="139" shapeId="0" xr:uid="{D560C415-AA79-4CBA-BAFF-87BB5DE047A8}">
      <text>
        <t>[Threaded comment]
Your version of Excel allows you to read this threaded comment; however, any edits to it will get removed if the file is opened in a newer version of Excel. Learn more: https://go.microsoft.com/fwlink/?linkid=870924
Comment:
    ids D2 e8 y e9 y e3 de D1</t>
      </text>
    </comment>
    <comment ref="AC108" authorId="140" shapeId="0" xr:uid="{6CF75058-3774-4378-BED7-FB8DE0028A33}">
      <text>
        <t>[Threaded comment]
Your version of Excel allows you to read this threaded comment; however, any edits to it will get removed if the file is opened in a newer version of Excel. Learn more: https://go.microsoft.com/fwlink/?linkid=870924
Comment:
    Pocas ventas de los artículos del bloque</t>
      </text>
    </comment>
    <comment ref="V110" authorId="141" shapeId="0" xr:uid="{F2C3760F-074B-4556-ADF3-E1936F13CF1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 esta trabajando en saneo por semana </t>
      </text>
    </comment>
    <comment ref="X110" authorId="13" shapeId="0" xr:uid="{DBC6932F-469B-4D78-9952-2EFEA5E97AEB}">
      <text>
        <r>
          <rPr>
            <sz val="11"/>
            <color theme="1"/>
            <rFont val="Calibri"/>
            <family val="2"/>
            <scheme val="minor"/>
          </rPr>
          <t>auditar productos faltantes</t>
        </r>
      </text>
    </comment>
    <comment ref="I111" authorId="142" shapeId="0" xr:uid="{00000000-0006-0000-0000-00009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 que artículos son los que salieron  mal y encontrar una solución para evitarlo a futuro</t>
      </text>
    </comment>
    <comment ref="N111" authorId="143" shapeId="0" xr:uid="{6C71678D-B2BF-4182-9CF9-B329D64480E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revision con distritl y gerentes </t>
      </text>
    </comment>
    <comment ref="P111" authorId="144" shapeId="0" xr:uid="{261C623E-6AC3-4ED0-9A25-88E776E7E34A}">
      <text>
        <t>[Threaded comment]
Your version of Excel allows you to read this threaded comment; however, any edits to it will get removed if the file is opened in a newer version of Excel. Learn more: https://go.microsoft.com/fwlink/?linkid=870924
Comment:
    URGE VER QUE FALTANTES ESTAN FALTANDO Y TRATAR DE SOLUCIONAR DE RAIZ INVOLUCRANDO AL DPTO DE INVENTARIOS</t>
      </text>
    </comment>
    <comment ref="X111" authorId="13" shapeId="0" xr:uid="{353CE399-9ABE-42D9-B220-35804F3DB02D}">
      <text>
        <r>
          <rPr>
            <sz val="11"/>
            <color theme="1"/>
            <rFont val="Calibri"/>
            <family val="2"/>
            <scheme val="minor"/>
          </rPr>
          <t>auditar productos faltantes</t>
        </r>
      </text>
    </comment>
    <comment ref="K112" authorId="145" shapeId="0" xr:uid="{00000000-0006-0000-0000-00009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isd con distritales para deteccion de issues</t>
      </text>
    </comment>
    <comment ref="L112" authorId="146" shapeId="0" xr:uid="{00000000-0006-0000-0000-00009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ids con distritales y yo para ver el seguimiento que se le esta dando al tema.</t>
      </text>
    </comment>
    <comment ref="M112" authorId="147" shapeId="0" xr:uid="{00000000-0006-0000-0000-00009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ids con inventario sobe merma y falyantes</t>
      </text>
    </comment>
    <comment ref="R112" authorId="148" shapeId="0" xr:uid="{3877DF0B-7CA2-48E6-B489-BC123E90CB57}">
      <text>
        <t>[Threaded comment]
Your version of Excel allows you to read this threaded comment; however, any edits to it will get removed if the file is opened in a newer version of Excel. Learn more: https://go.microsoft.com/fwlink/?linkid=870924
Comment:
    issue !</t>
      </text>
    </comment>
    <comment ref="S112" authorId="149" shapeId="0" xr:uid="{C4CD4332-03EF-473B-8A4A-C9987A2614B5}">
      <text>
        <t>[Threaded comment]
Your version of Excel allows you to read this threaded comment; however, any edits to it will get removed if the file is opened in a newer version of Excel. Learn more: https://go.microsoft.com/fwlink/?linkid=870924
Comment:
    ids inventarios</t>
      </text>
    </comment>
    <comment ref="AI112" authorId="150" shapeId="0" xr:uid="{6BF3FB76-2EBF-447B-AC20-1491B961B3C5}">
      <text>
        <t>[Threaded comment]
Your version of Excel allows you to read this threaded comment; however, any edits to it will get removed if the file is opened in a newer version of Excel. Learn more: https://go.microsoft.com/fwlink/?linkid=870924
Comment:
    Artículos con poco tiempo de saneo</t>
      </text>
    </comment>
    <comment ref="G116" authorId="151" shapeId="0" xr:uid="{FF48D93B-A86C-4724-9D22-16463881A43B}">
      <text>
        <t>[Threaded comment]
Your version of Excel allows you to read this threaded comment; however, any edits to it will get removed if the file is opened in a newer version of Excel. Learn more: https://go.microsoft.com/fwlink/?linkid=870924
Comment:
    cambios de exhibiciones de Checkout hoy!!!!</t>
      </text>
    </comment>
    <comment ref="V116" authorId="152" shapeId="0" xr:uid="{936D4FAC-2DEA-4E17-BFFA-15E466D86A45}">
      <text>
        <t>[Threaded comment]
Your version of Excel allows you to read this threaded comment; however, any edits to it will get removed if the file is opened in a newer version of Excel. Learn more: https://go.microsoft.com/fwlink/?linkid=870924
Comment:
    en foco rojo la subgerente. vamos a estar revisando su desempeño cuando no este la gerente</t>
      </text>
    </comment>
    <comment ref="H127" authorId="153" shapeId="0" xr:uid="{DF98CBC5-0064-4541-BB11-750E20EFF263}">
      <text>
        <t>[Threaded comment]
Your version of Excel allows you to read this threaded comment; however, any edits to it will get removed if the file is opened in a newer version of Excel. Learn more: https://go.microsoft.com/fwlink/?linkid=870924
Comment:
    suritr en este envio los productos del reto checkout</t>
      </text>
    </comment>
    <comment ref="I128" authorId="154" shapeId="0" xr:uid="{AF7412B5-C7DF-4CEA-8820-A7D0BF2A229D}">
      <text>
        <t>[Threaded comment]
Your version of Excel allows you to read this threaded comment; however, any edits to it will get removed if the file is opened in a newer version of Excel. Learn more: https://go.microsoft.com/fwlink/?linkid=870924
Comment:
    estrategia de articulos basicos en Checkouten ambos distritos.</t>
      </text>
    </comment>
    <comment ref="J128" authorId="155" shapeId="0" xr:uid="{3E0DBF96-889C-4734-AF83-85520D05BB5C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este numero con las estrategias de redondeo de ticket</t>
      </text>
    </comment>
    <comment ref="K128" authorId="156" shapeId="0" xr:uid="{F93839C5-1214-4B67-A708-F843897569C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nos hemos mantenido en 3 articulos lo cual es bueno
</t>
      </text>
    </comment>
    <comment ref="L128" authorId="157" shapeId="0" xr:uid="{9A6AE03D-11AE-4770-94AA-4775B5DA789B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resultado! no bajemos de esto!</t>
      </text>
    </comment>
    <comment ref="AC128" authorId="158" shapeId="0" xr:uid="{3520FCD6-7A44-42CF-8A7B-C841A69B8AA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aseguraremos el servicio y asi mantendremos numeros altos  </t>
      </text>
    </comment>
    <comment ref="AH128" authorId="159" shapeId="0" xr:uid="{D55D89DD-A78D-44E5-A800-C32D74F75CF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platica con gerentes para retroaliementacion </t>
      </text>
    </comment>
    <comment ref="G132" authorId="160" shapeId="0" xr:uid="{4F6F59FF-6C49-43FB-A1B9-73C18549E3A4}">
      <text>
        <t>[Threaded comment]
Your version of Excel allows you to read this threaded comment; however, any edits to it will get removed if the file is opened in a newer version of Excel. Learn more: https://go.microsoft.com/fwlink/?linkid=870924
Comment:
    cambios de exhibiciones de Checkout hoy!!!!</t>
      </text>
    </comment>
    <comment ref="V132" authorId="161" shapeId="0" xr:uid="{95474E9B-82E0-466D-93AB-E25F1B0E9356}">
      <text>
        <t>[Threaded comment]
Your version of Excel allows you to read this threaded comment; however, any edits to it will get removed if the file is opened in a newer version of Excel. Learn more: https://go.microsoft.com/fwlink/?linkid=870924
Comment:
    en foco rojo la subgerente. vamos a estar revisando su desempeño cuando no este la gerente</t>
      </text>
    </comment>
    <comment ref="H143" authorId="162" shapeId="0" xr:uid="{A1046B10-7572-4BD0-AB5E-46D26AEEAFB7}">
      <text>
        <t>[Threaded comment]
Your version of Excel allows you to read this threaded comment; however, any edits to it will get removed if the file is opened in a newer version of Excel. Learn more: https://go.microsoft.com/fwlink/?linkid=870924
Comment:
    suritr en este envio los productos del reto checkout</t>
      </text>
    </comment>
    <comment ref="I144" authorId="163" shapeId="0" xr:uid="{CFDFFBC9-C1DA-4A14-8E4E-DD792D1D97E0}">
      <text>
        <t>[Threaded comment]
Your version of Excel allows you to read this threaded comment; however, any edits to it will get removed if the file is opened in a newer version of Excel. Learn more: https://go.microsoft.com/fwlink/?linkid=870924
Comment:
    estrategia de articulos basicos en Checkouten ambos distritos.</t>
      </text>
    </comment>
    <comment ref="J144" authorId="164" shapeId="0" xr:uid="{52EE75C9-E2F7-4FBE-9180-8A1A0AFE99A0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este numero con las estrategias de redondeo de ticket</t>
      </text>
    </comment>
    <comment ref="K144" authorId="165" shapeId="0" xr:uid="{EADDFA70-EBC7-4D2D-B615-6124A236E5E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nos hemos mantenido en 3 articulos lo cual es bueno
</t>
      </text>
    </comment>
    <comment ref="L144" authorId="166" shapeId="0" xr:uid="{22D9AC14-86F6-4EA1-95E4-6FB322EF89EC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resultado! no bajemos de esto!</t>
      </text>
    </comment>
    <comment ref="G148" authorId="167" shapeId="0" xr:uid="{0C67891F-C353-40B0-B4C8-F6247D748A39}">
      <text>
        <t>[Threaded comment]
Your version of Excel allows you to read this threaded comment; however, any edits to it will get removed if the file is opened in a newer version of Excel. Learn more: https://go.microsoft.com/fwlink/?linkid=870924
Comment:
    cambios de exhibiciones de Checkout hoy!!!!</t>
      </text>
    </comment>
    <comment ref="V148" authorId="168" shapeId="0" xr:uid="{C4A12883-28A8-4FEB-8A65-05400A9869B1}">
      <text>
        <t>[Threaded comment]
Your version of Excel allows you to read this threaded comment; however, any edits to it will get removed if the file is opened in a newer version of Excel. Learn more: https://go.microsoft.com/fwlink/?linkid=870924
Comment:
    en foco rojo la subgerente. vamos a estar revisando su desempeño cuando no este la gerente</t>
      </text>
    </comment>
    <comment ref="H159" authorId="169" shapeId="0" xr:uid="{AE29045B-244B-4F18-A9A3-EEA669617398}">
      <text>
        <t>[Threaded comment]
Your version of Excel allows you to read this threaded comment; however, any edits to it will get removed if the file is opened in a newer version of Excel. Learn more: https://go.microsoft.com/fwlink/?linkid=870924
Comment:
    suritr en este envio los productos del reto checkout</t>
      </text>
    </comment>
    <comment ref="I160" authorId="170" shapeId="0" xr:uid="{324E59F5-5C14-42E3-9D94-55435D0C44FC}">
      <text>
        <t>[Threaded comment]
Your version of Excel allows you to read this threaded comment; however, any edits to it will get removed if the file is opened in a newer version of Excel. Learn more: https://go.microsoft.com/fwlink/?linkid=870924
Comment:
    estrategia de articulos basicos en Checkouten ambos distritos.</t>
      </text>
    </comment>
    <comment ref="J160" authorId="171" shapeId="0" xr:uid="{C3CCEE34-F89E-441F-81A3-E723119E42E4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este numero con las estrategias de redondeo de ticket</t>
      </text>
    </comment>
    <comment ref="K160" authorId="172" shapeId="0" xr:uid="{7A4B524D-18F2-41B3-80C0-61F05311CB1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nos hemos mantenido en 3 articulos lo cual es bueno
</t>
      </text>
    </comment>
    <comment ref="L160" authorId="173" shapeId="0" xr:uid="{EE170F96-AB31-4D94-A5AA-DB1C430F1EE8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resultado! no bajemos de esto!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tc={54419902-635B-41CC-8FDD-25A1E77D2D3A}</author>
    <author>tc={662B242F-4BE6-4921-BD5C-D27E3E24E900}</author>
  </authors>
  <commentList>
    <comment ref="L11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 mantuvo, no bajamos al de la semana pasada</t>
      </text>
    </comment>
    <comment ref="L12" authorId="1" shapeId="0" xr:uid="{00000000-0006-0000-02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 mantuvoTP  no bajamos al de la semana 136 y  art por ticket, mantuvmos el 3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tc={6D636262-E61D-4116-9FAA-71835D63A844}</author>
    <author>tc={3FD6D19B-8695-4292-B544-09FA35D75F5C}</author>
    <author>tc={B78C721A-4C4D-42A5-959D-47649B05BEF4}</author>
    <author>tc={2F170DCE-3157-4395-B49D-BE48AFF31EDD}</author>
    <author>tc={D79D5834-B458-4FB1-A09E-4029EBDFDA15}</author>
    <author>tc={F9E7FE8C-D71A-4E4E-AC35-0C64ECF4D0C8}</author>
  </authors>
  <commentList>
    <comment ref="M3" authorId="0" shapeId="0" xr:uid="{00000000-0006-0000-01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VENTAS</t>
      </text>
    </comment>
    <comment ref="M7" authorId="1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SERVICIO CANASTEO</t>
      </text>
    </comment>
    <comment ref="M16" authorId="2" shapeId="0" xr:uid="{00000000-0006-0000-01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</t>
      </text>
    </comment>
    <comment ref="M21" authorId="3" shapeId="0" xr:uid="{00000000-0006-0000-01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SERVICIO CANASTEO</t>
      </text>
    </comment>
    <comment ref="M24" authorId="4" shapeId="0" xr:uid="{00000000-0006-0000-0100-000005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TENER LO NECESARIO </t>
      </text>
    </comment>
    <comment ref="M29" authorId="5" shapeId="0" xr:uid="{00000000-0006-0000-01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DECORACION EXHIBICIONES INVITACION A ENTRAR (ATRACCION)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tc={0A670E0F-4D8C-4A5F-BFB6-36BCEE774782}</author>
    <author>tc={FDFDEA6E-FA34-4806-A686-30E25020F469}</author>
    <author>tc={F67C1A0E-9F1B-4912-98CD-BF0A42864F75}</author>
    <author>tc={83CA65B2-1158-4390-928B-DD3EBBBA0C31}</author>
    <author>tc={FF369ED7-121C-4DB1-9C11-6A45403F3BD9}</author>
    <author>tc={2CCC5327-DDC1-4C0B-B4E8-6FD9764E8D57}</author>
    <author>tc={482F6FDC-5A6B-4B42-8531-6F34B5DDA349}</author>
    <author>tc={9A8111AE-DD71-4972-B6E9-0EF4D0474E83}</author>
    <author>tc={153B5A94-302D-44BE-A509-F3DDAB46CACB}</author>
    <author>tc={2241A52F-A5A3-472D-A69A-F9C1675BC862}</author>
    <author>tc={FD8E24C5-841A-43B6-8449-29FDF2C049AB}</author>
    <author>tc={B2B1C89D-CC7B-4376-9DBF-0D854DF831A5}</author>
    <author>tc={FB013A9D-043B-4974-88D5-4463E15F932C}</author>
    <author>tc={0DD755B8-21D9-42CE-B250-F9073043B179}</author>
    <author>tc={658D8E02-4E1C-4036-940D-2CE7A1D3191B}</author>
    <author>tc={8403D1B0-0B74-4684-8DBA-B9E0F99451F0}</author>
    <author>tc={A778EE1A-A5C6-4271-A282-39B8DE53D970}</author>
    <author>tc={E0357B14-8006-4272-AFEA-88F31ADF5D29}</author>
    <author>tc={4A37D37C-8CAB-4829-9F11-62E7C140FAA7}</author>
    <author>tc={CFCE4F18-1627-40A6-8011-9619896CAF0E}</author>
    <author>tc={35E851AD-E1AB-49B1-9D50-4DFA9082E612}</author>
    <author>tc={1578A753-81D6-481C-A3A5-8397F06130F7}</author>
    <author>tc={7FE2BFAC-0577-4912-BBC7-FFAA443F41BE}</author>
    <author>tc={01DF37E8-D28E-495F-9A74-DBEBE0C193FD}</author>
    <author>tc={40DB47B2-735C-4B29-A4CA-A833922EE7C4}</author>
    <author>Cristina Baylon</author>
    <author>tc={FA55A09A-0C53-4626-A6C0-DE9EE2E3681D}</author>
    <author>tc={2E9FDAB8-C86A-456E-BF64-C81F25D0780B}</author>
    <author>tc={DE07820A-0D9F-4BE4-B66A-EFFB74A5DC5A}</author>
    <author>tc={D25E5AA7-9309-49FE-91B3-D98188ADA990}</author>
    <author>tc={41974B80-8784-4686-A880-485B0DBCEEF7}</author>
    <author>tc={75B18591-D7C6-4B1D-9098-94308F1389DD}</author>
    <author>tc={AD2053DF-B2B8-43A5-B793-98C93172F1A4}</author>
    <author>tc={5A6D6C69-9927-4BFC-ABB2-79B99936AB8A}</author>
    <author>tc={DCFD0545-6164-4507-BCE7-8BC9D57893D5}</author>
    <author>tc={A83583E5-24EF-45F0-B610-A6C51D199B6E}</author>
    <author>tc={7201354B-DD95-42C1-A81B-9BF504AF94F8}</author>
    <author>tc={DC914EF0-D42C-4CDC-91FE-0BB8057DC3B0}</author>
    <author>tc={A02C544D-55B7-4FD1-ABAD-7C83686ECFA2}</author>
    <author>tc={61ED37F6-5AB7-4395-A013-3F6CA37E2479}</author>
    <author>tc={5E80CF47-4986-4910-8341-7384EBB546F9}</author>
    <author>tc={DBE37900-28B9-4444-82C2-58ABDBCF1925}</author>
    <author>tc={26C1D674-BA54-4CA3-8A27-46B8F6DB0B7C}</author>
    <author>tc={7B520CFC-379A-41FB-AEE5-19D404710E95}</author>
    <author>tc={E1AF90C6-11F5-436B-9F87-DDD34FDD9838}</author>
    <author>tc={1151E228-A53D-4751-9698-0341C33B2FF0}</author>
    <author>tc={8154AD1A-F93A-46CC-9CA1-13DC2C1F0676}</author>
    <author>tc={935E56D2-6B0A-4AA6-81C5-E846738A176E}</author>
    <author>tc={29819EBB-80D8-47A0-A8F6-B2A4A98A9B58}</author>
    <author>tc={F0500BB6-9C74-4372-AB83-ABFF23A87C55}</author>
    <author>tc={85060AA8-6D54-48B3-BB33-5402A827B8FE}</author>
    <author>tc={8FC28AE6-1A97-49DF-A588-338974CA0883}</author>
    <author>tc={45FA0BD2-39A0-4AB9-8AE6-A579C0C25103}</author>
    <author>tc={4D82CFB2-7C56-4156-B39B-5059CDE84DEB}</author>
    <author>tc={8BB116BB-86F6-4B29-A522-00DFB8EA9F59}</author>
    <author>tc={6D7D5CD8-CA6A-4DDD-9E81-BBC869A5864A}</author>
    <author>tc={9B13B6AE-0087-43F1-A035-0D3530FBAF57}</author>
    <author>tc={F1B794F0-3FBA-4B65-A4DE-278E94A8B115}</author>
    <author>tc={EBC3F913-5A04-4BDB-AF07-1B2BB4256495}</author>
    <author>tc={924010D2-0DF0-46FE-B642-53626333AA50}</author>
    <author>tc={80643FBC-83D1-4154-A4A7-6F794308C04F}</author>
    <author>tc={A025E61E-EA6A-41EE-813A-5862CCE54BE1}</author>
    <author>tc={23E89F3F-BCAC-4DC0-B69A-321629333B8E}</author>
    <author>tc={604B9E84-0F40-47F2-9339-604599B4B645}</author>
    <author>tc={97FEB54E-5364-443A-A0CE-B6FFE651C589}</author>
    <author>tc={E143BD5C-5AE1-4B70-AD0F-43A206759351}</author>
    <author>tc={3380D58F-7FEF-448D-8087-2B5924679829}</author>
    <author>tc={F73A7DD4-29F8-4953-9534-D34FE86D1239}</author>
    <author>tc={FDF0EB17-D524-48E5-9805-A78DF03435F4}</author>
    <author>tc={055BADB7-A3C6-47E7-9A7E-405910D0792D}</author>
    <author>tc={25631413-2890-4C4C-A2F5-04546E431097}</author>
    <author>tc={76F62D11-783B-44E6-90A5-9AA7B8360F29}</author>
    <author>tc={B650A422-5BC2-4576-A7CD-29687D2A4B16}</author>
    <author>tc={80283C86-3841-4B1A-B2AF-B98C0B745F9A}</author>
    <author>tc={C5C20E4D-9CAF-491E-B7B7-555097DC6CF8}</author>
    <author>tc={F1552FDE-8E0C-4F47-89F3-08E5ED100320}</author>
    <author>tc={18264B90-A6F4-443A-9715-6D2E04F47CDF}</author>
    <author>tc={FA94CF6E-739B-436B-B4F1-CE7908F78D65}</author>
    <author>tc={063AFAA4-CB9E-417A-A69A-DE0C384D976B}</author>
    <author>tc={61D57FDC-91F9-4678-A9F0-4EF0EDB47A52}</author>
    <author>tc={0887367D-4AE5-433A-B274-9241E462C6E0}</author>
    <author>tc={5518DE93-8CC4-4C9B-B638-93B7BA4DD557}</author>
    <author>tc={C0607874-9C9D-4519-A07C-3B162D1469FE}</author>
    <author>tc={2365C3C3-ED05-4F88-806D-1AB71EBB0445}</author>
    <author>tc={03388CF9-632F-4D9E-B474-91AAE72B0A4D}</author>
    <author>tc={1BB20926-5E17-4D4A-A656-079B9835E82A}</author>
    <author>tc={C5885CE3-3A3A-47C0-BE20-799263DDFB33}</author>
    <author>tc={C79459C6-CA8B-46EC-A554-52097E05914B}</author>
    <author>tc={B73698CC-A61E-4810-A11A-BC9410AA2CF7}</author>
    <author>tc={F994C480-5950-493F-B4DE-60AA7CC0564F}</author>
    <author>tc={5C4835AA-666A-4294-9BD4-B842A55F13C2}</author>
    <author>tc={6519B518-BBD1-48E5-B67C-C429C5C6C9A7}</author>
    <author>tc={E2C9AE64-1BD5-4597-A3E5-25FF33404D06}</author>
    <author>tc={1E40438B-714C-4508-96C9-749D8D9352A5}</author>
    <author>tc={17682C5D-A3E5-4B41-ADD0-39F832CEF157}</author>
    <author>tc={8C1E8DBC-32DF-4301-8ACC-771B9B9E3742}</author>
    <author>tc={64E138A5-DF6E-4FE8-BE6D-7819DD0449F9}</author>
    <author>tc={9C9851A7-0109-440A-BE94-285E6B89D4A7}</author>
    <author>tc={3AF9BE3D-D38E-46B6-B064-788230D706C9}</author>
    <author>tc={BC6C524A-32D5-4751-AAE9-BD6BF5B3ADA8}</author>
    <author>tc={5E7E290C-E742-4818-9797-C4B2CD4C8695}</author>
    <author>tc={9D5F53C2-F4E5-40FF-A846-271E11CBEF01}</author>
    <author>tc={6EAD948D-D3B2-4DC9-AF51-7274B7410FF5}</author>
    <author>tc={DB20CDA2-15D7-45E2-A68A-2041489E8C18}</author>
    <author>tc={CFABC277-FDF7-4255-85C5-FC4E032E0AA1}</author>
    <author>tc={3CC380C3-E8E2-4313-9FB9-011CAAD1FD7A}</author>
    <author>tc={AAF24747-68C5-4670-8853-3AABA64867E8}</author>
    <author>tc={C659355D-3411-4107-B2FF-4267F85B2BD5}</author>
    <author>tc={3252D18F-C402-4AC6-90A8-15C90ACCE3F5}</author>
    <author>tc={000DF9B7-4C4B-4800-8806-F54867D1D91F}</author>
    <author>tc={BEAE3709-313D-41E6-89E4-5CAAACD2EE17}</author>
    <author>tc={6BF45188-9674-4C2C-A39C-29B20525D33C}</author>
    <author>tc={A64D35B9-90F6-49E1-989F-2DECAA921F5A}</author>
    <author>tc={53FBA57E-2B3E-429E-B932-1D7DA4178B30}</author>
    <author>tc={7D22640C-9C2E-485C-9F63-1E9C23C8E42F}</author>
    <author>tc={CBE63199-1DCB-4A36-AA13-EBFAFE5FC667}</author>
    <author>tc={86B44695-C5C2-4A19-8740-9047F6EC83CC}</author>
    <author>tc={0C570282-9549-44DB-A14A-B8EDC6811949}</author>
    <author>tc={438CDDB6-238D-4389-A943-5B2D9D6C7C36}</author>
    <author>tc={B2592938-13FD-4901-A3CA-DD84EA308364}</author>
    <author>tc={9F5A5B93-070E-414F-8BE1-3B8AF49BF2A6}</author>
    <author>tc={F039EC09-24F4-4400-BCA2-48C5B15A9174}</author>
    <author>tc={CE0ED101-022D-4482-AB31-E47F68EBABAD}</author>
    <author>tc={03983352-9CBB-45FB-8496-EA1AD6D36766}</author>
    <author>tc={2B1C38B0-1B25-4806-8CD2-562C89192F4D}</author>
    <author>tc={75A9701E-D15E-4325-B6D0-1B894F046018}</author>
    <author>tc={A5237F77-55DF-4575-85B1-FD0CDAE6F722}</author>
    <author>tc={3E87B988-0027-416C-B4C0-36DEEA62B189}</author>
    <author>tc={7EB10D0D-65F3-4D64-9791-15B43CDF40C0}</author>
    <author>tc={CE7E420A-282C-4362-B699-C9CAA9A6EA82}</author>
    <author>tc={2F6F790D-356B-4FCD-B6AD-E76014C7A8BA}</author>
    <author>tc={61A7E66F-93E7-414F-9128-AC2F7405C119}</author>
    <author>tc={591A97B7-D5FE-445D-A468-F39B550BAF61}</author>
    <author>tc={21AAC9AF-4CE9-432D-AC50-F8AB6F260F73}</author>
    <author>tc={D60210C8-DAD4-4451-8FBC-CC15B98FEC2B}</author>
    <author>tc={9FA62C0C-0B08-4FC3-89E0-D18A08F0923C}</author>
    <author>tc={8BA6B874-7778-4FAC-81DC-9C58274618D2}</author>
    <author>tc={6C63133B-0B72-408B-8DFF-AD1CEC28E08A}</author>
    <author>tc={9731CCF4-3ECA-4660-B4EC-E89CFACADBA5}</author>
    <author>tc={B3FDB302-101A-4614-A13A-9F691B9EE639}</author>
    <author>tc={AFF30407-EBA9-4CDD-90B5-A87C662AC2CF}</author>
  </authors>
  <commentList>
    <comment ref="CG2" authorId="0" shapeId="0" xr:uid="{0A670E0F-4D8C-4A5F-BFB6-36BCEE774782}">
      <text>
        <t>[Threaded comment]
Your version of Excel allows you to read this threaded comment; however, any edits to it will get removed if the file is opened in a newer version of Excel. Learn more: https://go.microsoft.com/fwlink/?linkid=870924
Comment:
    Dia Festivo 16 de Sep</t>
      </text>
    </comment>
    <comment ref="G3" authorId="1" shapeId="0" xr:uid="{FDFDEA6E-FA34-4806-A686-30E25020F46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reemplazo de 1 persona </t>
      </text>
    </comment>
    <comment ref="BG3" authorId="2" shapeId="0" xr:uid="{F67C1A0E-9F1B-4912-98CD-BF0A42864F75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contratacion y analisis de una persona el fin de semana</t>
      </text>
    </comment>
    <comment ref="BH3" authorId="3" shapeId="0" xr:uid="{83CA65B2-1158-4390-928B-DD3EBBBA0C3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 necesidad de contrataciones</t>
      </text>
    </comment>
    <comment ref="E4" authorId="4" shapeId="0" xr:uid="{FF369ED7-121C-4DB1-9C11-6A45403F3BD9}">
      <text>
        <t>[Threaded comment]
Your version of Excel allows you to read this threaded comment; however, any edits to it will get removed if the file is opened in a newer version of Excel. Learn more: https://go.microsoft.com/fwlink/?linkid=870924
Comment:
    nos faltan dos personas que entran esta semana</t>
      </text>
    </comment>
    <comment ref="G4" authorId="5" shapeId="0" xr:uid="{2CCC5327-DDC1-4C0B-B4E8-6FD9764E8D57}">
      <text>
        <t>[Threaded comment]
Your version of Excel allows you to read this threaded comment; however, any edits to it will get removed if the file is opened in a newer version of Excel. Learn more: https://go.microsoft.com/fwlink/?linkid=870924
Comment:
    se requiere una persona mas para el fin de semana
Reply:
    reemplazo de 2 personas por problemas de trasnporte</t>
      </text>
    </comment>
    <comment ref="I4" authorId="6" shapeId="0" xr:uid="{482F6FDC-5A6B-4B42-8531-6F34B5DDA349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 semana les bajare el sueldo, a todo el personal para que vean la importancia de las ventas</t>
      </text>
    </comment>
    <comment ref="BG4" authorId="7" shapeId="0" xr:uid="{9A8111AE-DD71-4972-B6E9-0EF4D0474E8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contratacion y analisis de una persona el fin de semana
</t>
      </text>
    </comment>
    <comment ref="BH4" authorId="8" shapeId="0" xr:uid="{153B5A94-302D-44BE-A509-F3DDAB46CAC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 necesidad de contrataciones</t>
      </text>
    </comment>
    <comment ref="BN4" authorId="9" shapeId="0" xr:uid="{2241A52F-A5A3-472D-A69A-F9C1675BC86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contratacion de 2 personas :( </t>
      </text>
    </comment>
    <comment ref="BJ5" authorId="10" shapeId="0" xr:uid="{FD8E24C5-841A-43B6-8449-29FDF2C049AB}">
      <text>
        <t>[Threaded comment]
Your version of Excel allows you to read this threaded comment; however, any edits to it will get removed if the file is opened in a newer version of Excel. Learn more: https://go.microsoft.com/fwlink/?linkid=870924
Comment:
    si la semana que viene sale alto de nuevo daremos de baja a 1 persona.</t>
      </text>
    </comment>
    <comment ref="BE8" authorId="11" shapeId="0" xr:uid="{B2B1C89D-CC7B-4376-9DBF-0D854DF831A5}">
      <text>
        <t>[Threaded comment]
Your version of Excel allows you to read this threaded comment; however, any edits to it will get removed if the file is opened in a newer version of Excel. Learn more: https://go.microsoft.com/fwlink/?linkid=870924
Comment:
    se contrato una persona mas para que el fin de semana este cubierto</t>
      </text>
    </comment>
    <comment ref="F9" authorId="12" shapeId="0" xr:uid="{FB013A9D-043B-4974-88D5-4463E15F932C}">
      <text>
        <t>[Threaded comment]
Your version of Excel allows you to read this threaded comment; however, any edits to it will get removed if the file is opened in a newer version of Excel. Learn more: https://go.microsoft.com/fwlink/?linkid=870924
Comment:
    les estabamos pagando el minimo a las de piso ahora al volver se les pago completo</t>
      </text>
    </comment>
    <comment ref="F10" authorId="13" shapeId="0" xr:uid="{0DD755B8-21D9-42CE-B250-F9073043B179}">
      <text>
        <t>[Threaded comment]
Your version of Excel allows you to read this threaded comment; however, any edits to it will get removed if the file is opened in a newer version of Excel. Learn more: https://go.microsoft.com/fwlink/?linkid=870924
Comment:
    les estabamos pagando el minimo a las de piso ahora al volver se les pago completo</t>
      </text>
    </comment>
    <comment ref="F11" authorId="14" shapeId="0" xr:uid="{658D8E02-4E1C-4036-940D-2CE7A1D3191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les estabamos pagando el minimo a las de piso, ahor al volver se les pago completo
</t>
      </text>
    </comment>
    <comment ref="BG13" authorId="15" shapeId="0" xr:uid="{8403D1B0-0B74-4684-8DBA-B9E0F99451F0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contrataciones necesarias</t>
      </text>
    </comment>
    <comment ref="BG14" authorId="16" shapeId="0" xr:uid="{A778EE1A-A5C6-4271-A282-39B8DE53D970}">
      <text>
        <t>[Threaded comment]
Your version of Excel allows you to read this threaded comment; however, any edits to it will get removed if the file is opened in a newer version of Excel. Learn more: https://go.microsoft.com/fwlink/?linkid=870924
Comment:
    ajamos en base a la semana pasada esto fue algo bueno ya que se estan optimizando los recursos</t>
      </text>
    </comment>
    <comment ref="K15" authorId="17" shapeId="0" xr:uid="{E0357B14-8006-4272-AFEA-88F31ADF5D29}">
      <text>
        <t>[Threaded comment]
Your version of Excel allows you to read this threaded comment; however, any edits to it will get removed if the file is opened in a newer version of Excel. Learn more: https://go.microsoft.com/fwlink/?linkid=870924
Comment:
    hubo un poco de disinucion esta semana</t>
      </text>
    </comment>
    <comment ref="BG15" authorId="18" shapeId="0" xr:uid="{4A37D37C-8CAB-4829-9F11-62E7C140FAA7}">
      <text>
        <t>[Threaded comment]
Your version of Excel allows you to read this threaded comment; however, any edits to it will get removed if the file is opened in a newer version of Excel. Learn more: https://go.microsoft.com/fwlink/?linkid=870924
Comment:
    super bien 4 semanas consecutivas mantuvimos  el % de gasto d e nomina</t>
      </text>
    </comment>
    <comment ref="BH15" authorId="19" shapeId="0" xr:uid="{CFCE4F18-1627-40A6-8011-9619896CAF0E}">
      <text>
        <t>[Threaded comment]
Your version of Excel allows you to read this threaded comment; however, any edits to it will get removed if the file is opened in a newer version of Excel. Learn more: https://go.microsoft.com/fwlink/?linkid=870924
Comment:
    comentarles a Distritles del buen trabajo que han hecho en mantener este numero en 7 !</t>
      </text>
    </comment>
    <comment ref="BJ15" authorId="20" shapeId="0" xr:uid="{35E851AD-E1AB-49B1-9D50-4DFA9082E612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revisar que se cubran horas pico y el enfoque sea a  ventas al 100
Reply:
    si hay poco flujo se iniciaran los descansos extras</t>
      </text>
    </comment>
    <comment ref="BK15" authorId="21" shapeId="0" xr:uid="{1578A753-81D6-481C-A3A5-8397F06130F7}">
      <text>
        <t>[Threaded comment]
Your version of Excel allows you to read this threaded comment; however, any edits to it will get removed if the file is opened in a newer version of Excel. Learn more: https://go.microsoft.com/fwlink/?linkid=870924
Comment:
    hacer estartegias de disminucion de personal</t>
      </text>
    </comment>
    <comment ref="BN15" authorId="22" shapeId="0" xr:uid="{7FE2BFAC-0577-4912-BBC7-FFAA443F41B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nos mantuvimos en el 6 ! </t>
      </text>
    </comment>
    <comment ref="L20" authorId="23" shapeId="0" xr:uid="{01DF37E8-D28E-495F-9A74-DBEBE0C193FD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estategias de paquetes del 10 de mayo</t>
      </text>
    </comment>
    <comment ref="Q20" authorId="24" shapeId="0" xr:uid="{40DB47B2-735C-4B29-A4CA-A833922EE7C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INCREEMNTAR PROMOTORIA</t>
      </text>
    </comment>
    <comment ref="Y20" authorId="25" shapeId="0" xr:uid="{824707E1-F0A3-4101-B3FC-8983477CA03F}">
      <text>
        <r>
          <rPr>
            <sz val="11"/>
            <color theme="1"/>
            <rFont val="Calibri"/>
            <family val="2"/>
            <scheme val="minor"/>
          </rPr>
          <t>promotorias por metas</t>
        </r>
      </text>
    </comment>
    <comment ref="G21" authorId="26" shapeId="0" xr:uid="{FA55A09A-0C53-4626-A6C0-DE9EE2E3681D}">
      <text>
        <t>[Threaded comment]
Your version of Excel allows you to read this threaded comment; however, any edits to it will get removed if the file is opened in a newer version of Excel. Learn more: https://go.microsoft.com/fwlink/?linkid=870924
Comment:
    considerable bajooon! necesitamos subir este numero esta semana habrá promotoras con productos específicos</t>
      </text>
    </comment>
    <comment ref="I21" authorId="27" shapeId="0" xr:uid="{2E9FDAB8-C86A-456E-BF64-C81F25D078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metas especificas por productos clave seguimiento </t>
      </text>
    </comment>
    <comment ref="L21" authorId="28" shapeId="0" xr:uid="{DE07820A-0D9F-4BE4-B66A-EFFB74A5DC5A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estategias de paquetes del 10 de mayo</t>
      </text>
    </comment>
    <comment ref="Q21" authorId="29" shapeId="0" xr:uid="{D25E5AA7-9309-49FE-91B3-D98188ADA99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INCREEMNTAR PROMOTORIA</t>
      </text>
    </comment>
    <comment ref="U21" authorId="30" shapeId="0" xr:uid="{41974B80-8784-4686-A880-485B0DBCEEF7}">
      <text>
        <t>[Threaded comment]
Your version of Excel allows you to read this threaded comment; however, any edits to it will get removed if the file is opened in a newer version of Excel. Learn more: https://go.microsoft.com/fwlink/?linkid=870924
Comment:
    no ha tenido crecimiento en 4 semanas consecutiivas</t>
      </text>
    </comment>
    <comment ref="L22" authorId="31" shapeId="0" xr:uid="{75B18591-D7C6-4B1D-9098-94308F1389DD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estategias de paquetes del 10 de mayo</t>
      </text>
    </comment>
    <comment ref="Y22" authorId="25" shapeId="0" xr:uid="{89885842-DE3B-4717-BA1B-2167DD0DB30D}">
      <text>
        <r>
          <rPr>
            <sz val="11"/>
            <color theme="1"/>
            <rFont val="Calibri"/>
            <family val="2"/>
            <scheme val="minor"/>
          </rPr>
          <t>promotoria por meta</t>
        </r>
      </text>
    </comment>
    <comment ref="I23" authorId="32" shapeId="0" xr:uid="{AD2053DF-B2B8-43A5-B793-98C93172F1A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metas especificas por productos clave y seguimiento </t>
      </text>
    </comment>
    <comment ref="L23" authorId="33" shapeId="0" xr:uid="{5A6D6C69-9927-4BFC-ABB2-79B99936AB8A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estategias de paquetes del 10 de mayo</t>
      </text>
    </comment>
    <comment ref="P23" authorId="34" shapeId="0" xr:uid="{DCFD0545-6164-4507-BCE7-8BC9D57893D5}">
      <text>
        <t>[Threaded comment]
Your version of Excel allows you to read this threaded comment; however, any edits to it will get removed if the file is opened in a newer version of Excel. Learn more: https://go.microsoft.com/fwlink/?linkid=870924
Comment:
    reforzar promotorias conmetas y darles seguimiento los distritlaes</t>
      </text>
    </comment>
    <comment ref="L24" authorId="35" shapeId="0" xr:uid="{A83583E5-24EF-45F0-B610-A6C51D199B6E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estategias de paquetes del 10 de mayo</t>
      </text>
    </comment>
    <comment ref="V24" authorId="36" shapeId="0" xr:uid="{7201354B-DD95-42C1-A81B-9BF504AF94F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atención a estas sucursales que bajaron </t>
      </text>
    </comment>
    <comment ref="P26" authorId="37" shapeId="0" xr:uid="{DC914EF0-D42C-4CDC-91FE-0BB8057DC3B0}">
      <text>
        <t>[Threaded comment]
Your version of Excel allows you to read this threaded comment; however, any edits to it will get removed if the file is opened in a newer version of Excel. Learn more: https://go.microsoft.com/fwlink/?linkid=870924
Comment:
    reforzar promotorias conmetas y darles seguimiento los distritlaes</t>
      </text>
    </comment>
    <comment ref="P27" authorId="38" shapeId="0" xr:uid="{A02C544D-55B7-4FD1-ABAD-7C83686ECFA2}">
      <text>
        <t>[Threaded comment]
Your version of Excel allows you to read this threaded comment; however, any edits to it will get removed if the file is opened in a newer version of Excel. Learn more: https://go.microsoft.com/fwlink/?linkid=870924
Comment:
    reforzar promotorias conmetas y darles seguimiento los distritlaes</t>
      </text>
    </comment>
    <comment ref="P28" authorId="39" shapeId="0" xr:uid="{61ED37F6-5AB7-4395-A013-3F6CA37E2479}">
      <text>
        <t>[Threaded comment]
Your version of Excel allows you to read this threaded comment; however, any edits to it will get removed if the file is opened in a newer version of Excel. Learn more: https://go.microsoft.com/fwlink/?linkid=870924
Comment:
    reforzar promotorias conmetas y darles seguimiento los distritlaes</t>
      </text>
    </comment>
    <comment ref="P29" authorId="40" shapeId="0" xr:uid="{5E80CF47-4986-4910-8341-7384EBB546F9}">
      <text>
        <t>[Threaded comment]
Your version of Excel allows you to read this threaded comment; however, any edits to it will get removed if the file is opened in a newer version of Excel. Learn more: https://go.microsoft.com/fwlink/?linkid=870924
Comment:
    reforzar promotorias conmetas y darles seguimiento los distritlaes</t>
      </text>
    </comment>
    <comment ref="G30" authorId="41" shapeId="0" xr:uid="{DBE37900-28B9-4444-82C2-58ABDBCF1925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principalmente el bajón fue en E2</t>
      </text>
    </comment>
    <comment ref="L30" authorId="42" shapeId="0" xr:uid="{26C1D674-BA54-4CA3-8A27-46B8F6DB0B7C}">
      <text>
        <t>[Threaded comment]
Your version of Excel allows you to read this threaded comment; however, any edits to it will get removed if the file is opened in a newer version of Excel. Learn more: https://go.microsoft.com/fwlink/?linkid=870924
Comment:
    cambios de metas a diario</t>
      </text>
    </comment>
    <comment ref="G31" authorId="43" shapeId="0" xr:uid="{7B520CFC-379A-41FB-AEE5-19D404710E95}">
      <text>
        <t>[Threaded comment]
Your version of Excel allows you to read this threaded comment; however, any edits to it will get removed if the file is opened in a newer version of Excel. Learn more: https://go.microsoft.com/fwlink/?linkid=870924
Comment:
    subimos 2K puntos en el D2 !! el todo es mantener las acciones realizadas</t>
      </text>
    </comment>
    <comment ref="J32" authorId="44" shapeId="0" xr:uid="{E1AF90C6-11F5-436B-9F87-DDD34FDD9838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de productos exclusivos como metas de promocion o productos grasa en ambos distritos</t>
      </text>
    </comment>
    <comment ref="K32" authorId="45" shapeId="0" xr:uid="{1151E228-A53D-4751-9698-0341C33B2FF0}">
      <text>
        <t>[Threaded comment]
Your version of Excel allows you to read this threaded comment; however, any edits to it will get removed if the file is opened in a newer version of Excel. Learn more: https://go.microsoft.com/fwlink/?linkid=870924
Comment:
    poner metas mas reales o estar modificando segun la necesidad</t>
      </text>
    </comment>
    <comment ref="M32" authorId="46" shapeId="0" xr:uid="{8154AD1A-F93A-46CC-9CA1-13DC2C1F0676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seguimiento y enfoque a estrategias de aumento de folios y TP</t>
      </text>
    </comment>
    <comment ref="N32" authorId="47" shapeId="0" xr:uid="{935E56D2-6B0A-4AA6-81C5-E846738A176E}">
      <text>
        <t>[Threaded comment]
Your version of Excel allows you to read this threaded comment; however, any edits to it will get removed if the file is opened in a newer version of Excel. Learn more: https://go.microsoft.com/fwlink/?linkid=870924
Comment:
    con las promotorias  de productos caroslogramso subir el numero!</t>
      </text>
    </comment>
    <comment ref="R32" authorId="48" shapeId="0" xr:uid="{29819EBB-80D8-47A0-A8F6-B2A4A98A9B58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compromiso a 17 !! u mes consecutiv0</t>
      </text>
    </comment>
    <comment ref="S32" authorId="49" shapeId="0" xr:uid="{F0500BB6-9C74-4372-AB83-ABFF23A87C55}">
      <text>
        <t>[Threaded comment]
Your version of Excel allows you to read this threaded comment; however, any edits to it will get removed if the file is opened in a newer version of Excel. Learn more: https://go.microsoft.com/fwlink/?linkid=870924
Comment:
    e1 e2 e8 y e9 deben enfocarse en suber minimo un punto para la siguiente semana</t>
      </text>
    </comment>
    <comment ref="T32" authorId="50" shapeId="0" xr:uid="{85060AA8-6D54-48B3-BB33-5402A827B8FE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estar cambiando de producto de impulso si vemos que no funciona</t>
      </text>
    </comment>
    <comment ref="W32" authorId="51" shapeId="0" xr:uid="{8FC28AE6-1A97-49DF-A588-338974CA088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excelente enfoque de servicio </t>
      </text>
    </comment>
    <comment ref="X32" authorId="52" shapeId="0" xr:uid="{45FA0BD2-39A0-4AB9-8AE6-A579C0C25103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e2, E4 y E5 E6</t>
      </text>
    </comment>
    <comment ref="Q36" authorId="53" shapeId="0" xr:uid="{4D82CFB2-7C56-4156-B39B-5059CDE84DEB}">
      <text>
        <t>[Threaded comment]
Your version of Excel allows you to read this threaded comment; however, any edits to it will get removed if the file is opened in a newer version of Excel. Learn more: https://go.microsoft.com/fwlink/?linkid=870924
Comment:
    ESTRATEGIA DE MKT PARA GENERAR MAS FOLIOS</t>
      </text>
    </comment>
    <comment ref="G37" authorId="54" shapeId="0" xr:uid="{8BB116BB-86F6-4B29-A522-00DFB8EA9F5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bajo considerablemente el numero de folios en E2, debido al bajo flujo y falta de básicos esta semana espero se componga los basicos ya arribaron en un 70%
</t>
      </text>
    </comment>
    <comment ref="I37" authorId="55" shapeId="0" xr:uid="{6D7D5CD8-CA6A-4DDD-9E81-BBC869A5864A}">
      <text>
        <t>[Threaded comment]
Your version of Excel allows you to read this threaded comment; however, any edits to it will get removed if the file is opened in a newer version of Excel. Learn more: https://go.microsoft.com/fwlink/?linkid=870924
Comment:
    hacer cambios en el personal y asegurar 6 estrellas de la venta</t>
      </text>
    </comment>
    <comment ref="Y38" authorId="25" shapeId="0" xr:uid="{58A75CD8-5887-4111-A589-DC2279427684}">
      <text>
        <r>
          <rPr>
            <sz val="11"/>
            <color theme="1"/>
            <rFont val="Calibri"/>
            <family val="2"/>
            <scheme val="minor"/>
          </rPr>
          <t>dinamica de circulos</t>
        </r>
      </text>
    </comment>
    <comment ref="I39" authorId="56" shapeId="0" xr:uid="{9B13B6AE-0087-43F1-A035-0D3530FBAF57}">
      <text>
        <t>[Threaded comment]
Your version of Excel allows you to read this threaded comment; however, any edits to it will get removed if the file is opened in a newer version of Excel. Learn more: https://go.microsoft.com/fwlink/?linkid=870924
Comment:
    hacer cambios en el personal y asegurar 6 estrellas de la venta</t>
      </text>
    </comment>
    <comment ref="G40" authorId="57" shapeId="0" xr:uid="{F1B794F0-3FBA-4B65-A4DE-278E94A8B115}">
      <text>
        <t>[Threaded comment]
Your version of Excel allows you to read this threaded comment; however, any edits to it will get removed if the file is opened in a newer version of Excel. Learn more: https://go.microsoft.com/fwlink/?linkid=870924
Comment:
    bajo considerablemente el numero de folios en E2, debido al bajo flujo y falta de básicos esta semana espero se componga los basicos ya arribaron en un 70%</t>
      </text>
    </comment>
    <comment ref="J43" authorId="58" shapeId="0" xr:uid="{EBC3F913-5A04-4BDB-AF07-1B2BB4256495}">
      <text>
        <t>[Threaded comment]
Your version of Excel allows you to read this threaded comment; however, any edits to it will get removed if the file is opened in a newer version of Excel. Learn more: https://go.microsoft.com/fwlink/?linkid=870924
Comment:
    asegurar el  servicio en horas pico</t>
      </text>
    </comment>
    <comment ref="G46" authorId="59" shapeId="0" xr:uid="{924010D2-0DF0-46FE-B642-53626333AA50}">
      <text>
        <t>[Threaded comment]
Your version of Excel allows you to read this threaded comment; however, any edits to it will get removed if the file is opened in a newer version of Excel. Learn more: https://go.microsoft.com/fwlink/?linkid=870924
Comment:
    bajo considerablemente el numero de folios en E2, debido al bajo flujo y falta de básicos esta semana espero se componga los basicos ya arribaron en un 70%</t>
      </text>
    </comment>
    <comment ref="J46" authorId="60" shapeId="0" xr:uid="{80643FBC-83D1-4154-A4A7-6F794308C04F}">
      <text>
        <t>[Threaded comment]
Your version of Excel allows you to read this threaded comment; however, any edits to it will get removed if the file is opened in a newer version of Excel. Learn more: https://go.microsoft.com/fwlink/?linkid=870924
Comment:
    trabajar de la mano con el distrital para la estrategia de aumentar folios por sucursal dependiendo la necesidad</t>
      </text>
    </comment>
    <comment ref="L46" authorId="61" shapeId="0" xr:uid="{A025E61E-EA6A-41EE-813A-5862CCE54BE1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continuar con las estrategias de redes sociales, y circulos para ingresar gente a tienda</t>
      </text>
    </comment>
    <comment ref="R46" authorId="62" shapeId="0" xr:uid="{23E89F3F-BCAC-4DC0-B69A-321629333B8E}">
      <text>
        <t>[Threaded comment]
Your version of Excel allows you to read this threaded comment; however, any edits to it will get removed if the file is opened in a newer version of Excel. Learn more: https://go.microsoft.com/fwlink/?linkid=870924
Comment:
    estrategias de mkt ids de estrategias</t>
      </text>
    </comment>
    <comment ref="G47" authorId="63" shapeId="0" xr:uid="{604B9E84-0F40-47F2-9339-604599B4B645}">
      <text>
        <t>[Threaded comment]
Your version of Excel allows you to read this threaded comment; however, any edits to it will get removed if the file is opened in a newer version of Excel. Learn more: https://go.microsoft.com/fwlink/?linkid=870924
Comment:
    super buen avance con el D2 , funciono muy bie la dinamica de las cosmetiqueras, sigmos con esa estrategia</t>
      </text>
    </comment>
    <comment ref="P47" authorId="64" shapeId="0" xr:uid="{97FEB54E-5364-443A-A0CE-B6FFE651C589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seguimieinto a gerentes por parte del distrital con todas las estrategias</t>
      </text>
    </comment>
    <comment ref="G48" authorId="65" shapeId="0" xr:uid="{E143BD5C-5AE1-4B70-AD0F-43A206759351}">
      <text>
        <t>[Threaded comment]
Your version of Excel allows you to read this threaded comment; however, any edits to it will get removed if the file is opened in a newer version of Excel. Learn more: https://go.microsoft.com/fwlink/?linkid=870924
Comment:
    avance super bien en el global cambiar de producto en la misma estrategia de agregado de prodcutos.</t>
      </text>
    </comment>
    <comment ref="H48" authorId="66" shapeId="0" xr:uid="{3380D58F-7FEF-448D-8087-2B5924679829}">
      <text>
        <t>[Threaded comment]
Your version of Excel allows you to read this threaded comment; however, any edits to it will get removed if the file is opened in a newer version of Excel. Learn more: https://go.microsoft.com/fwlink/?linkid=870924
Comment:
    en realidad fue muy bueno el resultado esta semana!!!! los que no uvieron incremento si no decremento fueron  E1 E6 E7 pero fue minimo no pasan de 10 folios.</t>
      </text>
    </comment>
    <comment ref="I48" authorId="67" shapeId="0" xr:uid="{F73A7DD4-29F8-4953-9534-D34FE86D1239}">
      <text>
        <t>[Threaded comment]
Your version of Excel allows you to read this threaded comment; however, any edits to it will get removed if the file is opened in a newer version of Excel. Learn more: https://go.microsoft.com/fwlink/?linkid=870924
Comment:
    hacer cambios en el personal y asegurar 6 estrellas de la venta</t>
      </text>
    </comment>
    <comment ref="K48" authorId="68" shapeId="0" xr:uid="{FDF0EB17-D524-48E5-9805-A78DF03435F4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en promotoria y los circulos sorpresa en todas las sucursales</t>
      </text>
    </comment>
    <comment ref="M48" authorId="69" shapeId="0" xr:uid="{055BADB7-A3C6-47E7-9A7E-405910D0792D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seguimiento y enfoque a estrategias de aumento de folios y TP</t>
      </text>
    </comment>
    <comment ref="N48" authorId="70" shapeId="0" xr:uid="{25631413-2890-4C4C-A2F5-04546E431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continuar con dinamicas de circulos, y ventas de pasillo.</t>
      </text>
    </comment>
    <comment ref="S48" authorId="71" shapeId="0" xr:uid="{76F62D11-783B-44E6-90A5-9AA7B8360F29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activaciones y reacción a suelta  y atiende</t>
      </text>
    </comment>
    <comment ref="T48" authorId="72" shapeId="0" xr:uid="{B650A422-5BC2-4576-A7CD-29687D2A4B16}">
      <text>
        <t>[Threaded comment]
Your version of Excel allows you to read this threaded comment; however, any edits to it will get removed if the file is opened in a newer version of Excel. Learn more: https://go.microsoft.com/fwlink/?linkid=870924
Comment:
    reforzar estrategias de mkt, ya viste y  exhibiciones de aparador</t>
      </text>
    </comment>
    <comment ref="U48" authorId="73" shapeId="0" xr:uid="{80283C86-3841-4B1A-B2AF-B98C0B745F9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mantener las estrategias de mkt </t>
      </text>
    </comment>
    <comment ref="AA48" authorId="74" shapeId="0" xr:uid="{C5C20E4D-9CAF-491E-B7B7-555097DC6CF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Leo E1 E4 enfoque en tasa de conversion :) </t>
      </text>
    </comment>
    <comment ref="G52" authorId="75" shapeId="0" xr:uid="{F1552FDE-8E0C-4F47-89F3-08E5ED100320}">
      <text>
        <t>[Threaded comment]
Your version of Excel allows you to read this threaded comment; however, any edits to it will get removed if the file is opened in a newer version of Excel. Learn more: https://go.microsoft.com/fwlink/?linkid=870924
Comment:
    cambios de exhibiciones de Checkout hoy!!!!</t>
      </text>
    </comment>
    <comment ref="AH52" authorId="76" shapeId="0" xr:uid="{18264B90-A6F4-443A-9715-6D2E04F47CDF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cruzada, checkout, pomociones, promtoras</t>
      </text>
    </comment>
    <comment ref="H63" authorId="77" shapeId="0" xr:uid="{FA94CF6E-739B-436B-B4F1-CE7908F78D65}">
      <text>
        <t>[Threaded comment]
Your version of Excel allows you to read this threaded comment; however, any edits to it will get removed if the file is opened in a newer version of Excel. Learn more: https://go.microsoft.com/fwlink/?linkid=870924
Comment:
    suritr en este envio los productos del reto checkout</t>
      </text>
    </comment>
    <comment ref="I64" authorId="78" shapeId="0" xr:uid="{063AFAA4-CB9E-417A-A69A-DE0C384D976B}">
      <text>
        <t>[Threaded comment]
Your version of Excel allows you to read this threaded comment; however, any edits to it will get removed if the file is opened in a newer version of Excel. Learn more: https://go.microsoft.com/fwlink/?linkid=870924
Comment:
    estrategia de articulos basicos en Checkouten ambos distritos.</t>
      </text>
    </comment>
    <comment ref="J64" authorId="79" shapeId="0" xr:uid="{61D57FDC-91F9-4678-A9F0-4EF0EDB47A52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este numero con las estrategias de redondeo de ticket</t>
      </text>
    </comment>
    <comment ref="K64" authorId="80" shapeId="0" xr:uid="{0887367D-4AE5-433A-B274-9241E462C6E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nos hemos mantenido en 3 articulos lo cual es bueno
</t>
      </text>
    </comment>
    <comment ref="L64" authorId="81" shapeId="0" xr:uid="{5518DE93-8CC4-4C9B-B638-93B7BA4DD557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resultado! no bajemos de esto!</t>
      </text>
    </comment>
    <comment ref="M64" authorId="82" shapeId="0" xr:uid="{C0607874-9C9D-4519-A07C-3B162D1469FE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estartegias de agregados de producto</t>
      </text>
    </comment>
    <comment ref="N64" authorId="83" shapeId="0" xr:uid="{2365C3C3-ED05-4F88-806D-1AB71EBB0445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mantenernos :) continuaremos con los agregados</t>
      </text>
    </comment>
    <comment ref="P64" authorId="84" shapeId="0" xr:uid="{03388CF9-632F-4D9E-B474-91AAE72B0A4D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checkout y ventas por redondeo reforzarlas</t>
      </text>
    </comment>
    <comment ref="Q64" authorId="85" shapeId="0" xr:uid="{1BB20926-5E17-4D4A-A656-079B9835E82A}">
      <text>
        <t>[Threaded comment]
Your version of Excel allows you to read this threaded comment; however, any edits to it will get removed if the file is opened in a newer version of Excel. Learn more: https://go.microsoft.com/fwlink/?linkid=870924
Comment:
    AVISAR A LOS GERENTES DEL AVANCE PARA NO BAJAR LA GUARDIA.</t>
      </text>
    </comment>
    <comment ref="R64" authorId="86" shapeId="0" xr:uid="{C5885CE3-3A3A-47C0-BE20-799263DDFB33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compromiso a 3.3</t>
      </text>
    </comment>
    <comment ref="S64" authorId="87" shapeId="0" xr:uid="{C79459C6-CA8B-46EC-A554-52097E05914B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cruzada, productos del checkout! y redondeos seguimiento al 100</t>
      </text>
    </comment>
    <comment ref="T64" authorId="88" shapeId="0" xr:uid="{B73698CC-A61E-4810-A11A-BC9410AA2CF7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total en subir este numero</t>
      </text>
    </comment>
    <comment ref="U64" authorId="89" shapeId="0" xr:uid="{F994C480-5950-493F-B4DE-60AA7CC0564F}">
      <text>
        <t>[Threaded comment]
Your version of Excel allows you to read this threaded comment; however, any edits to it will get removed if the file is opened in a newer version of Excel. Learn more: https://go.microsoft.com/fwlink/?linkid=870924
Comment:
    estrtegias de agregados y checkout</t>
      </text>
    </comment>
    <comment ref="W64" authorId="90" shapeId="0" xr:uid="{5C4835AA-666A-4294-9BD4-B842A55F13C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producto de checkout 
Reply:
    impulso a labiales </t>
      </text>
    </comment>
    <comment ref="Z64" authorId="91" shapeId="0" xr:uid="{6519B518-BBD1-48E5-B67C-C429C5C6C9A7}">
      <text>
        <t>[Threaded comment]
Your version of Excel allows you to read this threaded comment; however, any edits to it will get removed if the file is opened in a newer version of Excel. Learn more: https://go.microsoft.com/fwlink/?linkid=870924
Comment:
    enfoque en articulos del checkout y venta cruzada</t>
      </text>
    </comment>
    <comment ref="AA64" authorId="92" shapeId="0" xr:uid="{E2C9AE64-1BD5-4597-A3E5-25FF33404D06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el subir .1 significa que estamos haciendo las cosas bien, continuemos asi !</t>
      </text>
    </comment>
    <comment ref="AC64" authorId="93" shapeId="0" xr:uid="{1E40438B-714C-4508-96C9-749D8D9352A5}">
      <text>
        <t>[Threaded comment]
Your version of Excel allows you to read this threaded comment; however, any edits to it will get removed if the file is opened in a newer version of Excel. Learn more: https://go.microsoft.com/fwlink/?linkid=870924
Comment:
    trabajaremos en aumentar este numero.</t>
      </text>
    </comment>
    <comment ref="AD64" authorId="94" shapeId="0" xr:uid="{17682C5D-A3E5-4B41-ADD0-39F832CEF157}">
      <text>
        <t>[Threaded comment]
Your version of Excel allows you to read this threaded comment; however, any edits to it will get removed if the file is opened in a newer version of Excel. Learn more: https://go.microsoft.com/fwlink/?linkid=870924
Comment:
    RETROALIMENTAR CON LO SINDICADORES QUE NOS FUNCIONAN COMO CHECKOUT VENTA CRUZDA Y PROMOS</t>
      </text>
    </comment>
    <comment ref="G68" authorId="95" shapeId="0" xr:uid="{8C1E8DBC-32DF-4301-8ACC-771B9B9E37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
Reply:
    en todas las sucursales
</t>
      </text>
    </comment>
    <comment ref="E69" authorId="96" shapeId="0" xr:uid="{64E138A5-DF6E-4FE8-BE6D-7819DD0449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investigar porque E10 tiene siempr eun punto mas
Reply:
    inicio con cambios de pecio en labiales y sucesivamente en accesorios</t>
      </text>
    </comment>
    <comment ref="G69" authorId="97" shapeId="0" xr:uid="{9C9851A7-0109-440A-BE94-285E6B89D4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
</t>
      </text>
    </comment>
    <comment ref="G70" authorId="98" shapeId="0" xr:uid="{3AF9BE3D-D38E-46B6-B064-788230D706C9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</t>
      </text>
    </comment>
    <comment ref="G71" authorId="99" shapeId="0" xr:uid="{BC6C524A-32D5-4751-AAE9-BD6BF5B3ADA8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</t>
      </text>
    </comment>
    <comment ref="G72" authorId="100" shapeId="0" xr:uid="{5E7E290C-E742-4818-9797-C4B2CD4C8695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</t>
      </text>
    </comment>
    <comment ref="G73" authorId="101" shapeId="0" xr:uid="{9D5F53C2-F4E5-40FF-A846-271E11CBEF01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</t>
      </text>
    </comment>
    <comment ref="D74" authorId="102" shapeId="0" xr:uid="{6EAD948D-D3B2-4DC9-AF51-7274B7410FF5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corroborar con PQ la info</t>
      </text>
    </comment>
    <comment ref="G74" authorId="103" shapeId="0" xr:uid="{DB20CDA2-15D7-45E2-A68A-2041489E8C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</t>
      </text>
    </comment>
    <comment ref="Y74" authorId="25" shapeId="0" xr:uid="{FA78CAA5-666A-4F96-81B4-2047BEF55C29}">
      <text>
        <r>
          <rPr>
            <sz val="11"/>
            <color theme="1"/>
            <rFont val="Calibri"/>
            <family val="2"/>
            <scheme val="minor"/>
          </rPr>
          <t xml:space="preserve">Auditar descuentos por parte de compradoras </t>
        </r>
      </text>
    </comment>
    <comment ref="G75" authorId="104" shapeId="0" xr:uid="{CFABC277-FDF7-4255-85C5-FC4E032E0AA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
</t>
      </text>
    </comment>
    <comment ref="G76" authorId="105" shapeId="0" xr:uid="{3CC380C3-E8E2-4313-9FB9-011CAAD1FD7A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</t>
      </text>
    </comment>
    <comment ref="G77" authorId="106" shapeId="0" xr:uid="{AAF24747-68C5-4670-8853-3AABA64867E8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</t>
      </text>
    </comment>
    <comment ref="G78" authorId="107" shapeId="0" xr:uid="{C659355D-3411-4107-B2FF-4267F85B2BD5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</t>
      </text>
    </comment>
    <comment ref="O78" authorId="108" shapeId="0" xr:uid="{3252D18F-C402-4AC6-90A8-15C90ACCE3F5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continuar con los cambios de precio de accesorio y lente</t>
      </text>
    </comment>
    <comment ref="G79" authorId="109" shapeId="0" xr:uid="{000DF9B7-4C4B-4800-8806-F54867D1D91F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</t>
      </text>
    </comment>
    <comment ref="O79" authorId="110" shapeId="0" xr:uid="{BEAE3709-313D-41E6-89E4-5CAAACD2EE17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continuar con los cambios de precio de accesorio y lente</t>
      </text>
    </comment>
    <comment ref="G80" authorId="111" shapeId="0" xr:uid="{6BF45188-9674-4C2C-A39C-29B20525D33C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con cambios de pecio en labiales y sucesivamente en accesorios</t>
      </text>
    </comment>
    <comment ref="H80" authorId="112" shapeId="0" xr:uid="{A64D35B9-90F6-49E1-989F-2DECAA921F5A}">
      <text>
        <t>[Threaded comment]
Your version of Excel allows you to read this threaded comment; however, any edits to it will get removed if the file is opened in a newer version of Excel. Learn more: https://go.microsoft.com/fwlink/?linkid=870924
Comment:
    mantener la estraegia</t>
      </text>
    </comment>
    <comment ref="O80" authorId="113" shapeId="0" xr:uid="{53FBA57E-2B3E-429E-B932-1D7DA4178B30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continuar con los cambios de precio de accesorio y lente</t>
      </text>
    </comment>
    <comment ref="Q80" authorId="114" shapeId="0" xr:uid="{7D22640C-9C2E-485C-9F63-1E9C23C8E42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CONTINUAR  CON LOS AUMENTOS DE ACCESORIO A NIVEL GRAL.
</t>
      </text>
    </comment>
    <comment ref="U80" authorId="115" shapeId="0" xr:uid="{CBE63199-1DCB-4A36-AA13-EBFAFE5FC667}">
      <text>
        <t>[Threaded comment]
Your version of Excel allows you to read this threaded comment; however, any edits to it will get removed if the file is opened in a newer version of Excel. Learn more: https://go.microsoft.com/fwlink/?linkid=870924
Comment:
    investigar con compras la baja de margen</t>
      </text>
    </comment>
    <comment ref="W80" authorId="116" shapeId="0" xr:uid="{86B44695-C5C2-4A19-8740-9047F6EC83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cambios de precio de apple</t>
      </text>
    </comment>
    <comment ref="AA80" authorId="117" shapeId="0" xr:uid="{0C570282-9549-44DB-A14A-B8EDC6811949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excelente resultado ! de peso en peso llegaremos al 60</t>
      </text>
    </comment>
    <comment ref="F84" authorId="118" shapeId="0" xr:uid="{438CDDB6-238D-4389-A943-5B2D9D6C7C36}">
      <text>
        <t>[Threaded comment]
Your version of Excel allows you to read this threaded comment; however, any edits to it will get removed if the file is opened in a newer version of Excel. Learn more: https://go.microsoft.com/fwlink/?linkid=870924
Comment:
    detectar que lineas tienen margenes bajos y checar despues los articulos</t>
      </text>
    </comment>
    <comment ref="G84" authorId="119" shapeId="0" xr:uid="{B2592938-13FD-4901-A3CA-DD84EA308364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iniciar aumento de precios n las demás sucursales</t>
      </text>
    </comment>
    <comment ref="K90" authorId="120" shapeId="0" xr:uid="{9F5A5B93-070E-414F-8BE1-3B8AF49BF2A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pusimos en promocion sombras verificare radio por comprador y por sucursal para ver si funcionaron </t>
      </text>
    </comment>
    <comment ref="L90" authorId="121" shapeId="0" xr:uid="{F039EC09-24F4-4400-BCA2-48C5B15A9174}">
      <text>
        <t>[Threaded comment]
Your version of Excel allows you to read this threaded comment; however, any edits to it will get removed if the file is opened in a newer version of Excel. Learn more: https://go.microsoft.com/fwlink/?linkid=870924
Comment:
    monitorear los radios</t>
      </text>
    </comment>
    <comment ref="K91" authorId="122" shapeId="0" xr:uid="{CE0ED101-022D-4482-AB31-E47F68EBABAD}">
      <text>
        <t>[Threaded comment]
Your version of Excel allows you to read this threaded comment; however, any edits to it will get removed if the file is opened in a newer version of Excel. Learn more: https://go.microsoft.com/fwlink/?linkid=870924
Comment:
    pusimos en promocion las bolsas, y acesorios, verificare radio por comprador y por sucursal para ver si funcionaron</t>
      </text>
    </comment>
    <comment ref="L91" authorId="123" shapeId="0" xr:uid="{03983352-9CBB-45FB-8496-EA1AD6D36766}">
      <text>
        <t>[Threaded comment]
Your version of Excel allows you to read this threaded comment; however, any edits to it will get removed if the file is opened in a newer version of Excel. Learn more: https://go.microsoft.com/fwlink/?linkid=870924
Comment:
    monitorear los radios</t>
      </text>
    </comment>
    <comment ref="G95" authorId="124" shapeId="0" xr:uid="{2B1C38B0-1B25-4806-8CD2-562C89192F4D}">
      <text>
        <t>[Threaded comment]
Your version of Excel allows you to read this threaded comment; however, any edits to it will get removed if the file is opened in a newer version of Excel. Learn more: https://go.microsoft.com/fwlink/?linkid=870924
Comment:
surtir basicos y encesidades que tngamos en CEDIS ASAP</t>
      </text>
    </comment>
    <comment ref="I95" authorId="125" shapeId="0" xr:uid="{75A9701E-D15E-4325-B6D0-1B894F046018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revision de faltantes y basicos por sucursal</t>
      </text>
    </comment>
    <comment ref="E96" authorId="126" shapeId="0" xr:uid="{A5237F77-55DF-4575-85B1-FD0CDAE6F722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compras extras de Bissu</t>
      </text>
    </comment>
    <comment ref="F96" authorId="127" shapeId="0" xr:uid="{3E87B988-0027-416C-B4C0-36DEEA62B1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sacar el dato el proximo miercolespara ver si la mcia que se reciba hoy nos aliviana
</t>
      </text>
    </comment>
    <comment ref="G96" authorId="128" shapeId="0" xr:uid="{7EB10D0D-65F3-4D64-9791-15B43CDF40C0}">
      <text>
        <t>[Threaded comment]
Your version of Excel allows you to read this threaded comment; however, any edits to it will get removed if the file is opened in a newer version of Excel. Learn more: https://go.microsoft.com/fwlink/?linkid=870924
Comment:
    SUBIO DE 1.4 A 1.6 POR EL ENVIO DE BISSU
Reply:
    falta recibir mas !!</t>
      </text>
    </comment>
    <comment ref="H96" authorId="129" shapeId="0" xr:uid="{CE7E420A-282C-4362-B699-C9CAA9A6EA82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revision de faltantes esta noche les llega mcia. mañana despues de la recepcion olvemos a correr numeros</t>
      </text>
    </comment>
    <comment ref="I96" authorId="130" shapeId="0" xr:uid="{2F6F790D-356B-4FCD-B6AD-E76014C7A8BA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revision de faltantes y basicos por sucursal</t>
      </text>
    </comment>
    <comment ref="I97" authorId="131" shapeId="0" xr:uid="{61A7E66F-93E7-414F-9128-AC2F7405C119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revision de faltantes y basicos por sucursal</t>
      </text>
    </comment>
    <comment ref="I98" authorId="132" shapeId="0" xr:uid="{591A97B7-D5FE-445D-A468-F39B550BAF61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revision de faltantes y basicos por sucursal</t>
      </text>
    </comment>
    <comment ref="I99" authorId="133" shapeId="0" xr:uid="{21AAC9AF-4CE9-432D-AC50-F8AB6F260F73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revision de faltantes y basicos por sucursal</t>
      </text>
    </comment>
    <comment ref="F101" authorId="134" shapeId="0" xr:uid="{D60210C8-DAD4-4451-8FBC-CC15B98FEC2B}">
      <text>
        <t>[Threaded comment]
Your version of Excel allows you to read this threaded comment; however, any edits to it will get removed if the file is opened in a newer version of Excel. Learn more: https://go.microsoft.com/fwlink/?linkid=870924
Comment:
    bajar inventarios y asegurar exhibiciones y sus basicos</t>
      </text>
    </comment>
    <comment ref="H101" authorId="135" shapeId="0" xr:uid="{9FA62C0C-0B08-4FC3-89E0-D18A08F0923C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revisar que mas se puede regresar en base  ventas!</t>
      </text>
    </comment>
    <comment ref="Y101" authorId="25" shapeId="0" xr:uid="{751553AC-3687-4E25-B93E-EF84FB699C33}">
      <text>
        <r>
          <rPr>
            <sz val="11"/>
            <color theme="1"/>
            <rFont val="Calibri"/>
            <family val="2"/>
            <scheme val="minor"/>
          </rPr>
          <t>Analisis de radio por compradoras</t>
        </r>
      </text>
    </comment>
    <comment ref="H102" authorId="136" shapeId="0" xr:uid="{8BA6B874-7778-4FAC-81DC-9C58274618D2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revisar que mas se puede regresar en base  ventas!</t>
      </text>
    </comment>
    <comment ref="H105" authorId="137" shapeId="0" xr:uid="{6C63133B-0B72-408B-8DFF-AD1CEC28E08A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revisar ecesidades ahorita nos ahce falta pink up y algunas necesidades de china estaremos checando satstus</t>
      </text>
    </comment>
    <comment ref="Q105" authorId="138" shapeId="0" xr:uid="{9731CCF4-3ECA-4660-B4EC-E89CFACADBA5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REVISAR E2 Y E4 DE FALTANTES VER NEESIDADES DE BASICOS</t>
      </text>
    </comment>
    <comment ref="U105" authorId="139" shapeId="0" xr:uid="{B3FDB302-101A-4614-A13A-9F691B9EE639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checar necesidades de estas sucursales</t>
      </text>
    </comment>
    <comment ref="I107" authorId="140" shapeId="0" xr:uid="{AFF30407-EBA9-4CDD-90B5-A87C662AC2CF}">
      <text>
        <t>[Threaded comment]
Your version of Excel allows you to read this threaded comment; however, any edits to it will get removed if the file is opened in a newer version of Excel. Learn more: https://go.microsoft.com/fwlink/?linkid=870924
Comment:
    balances entre sucursales y revision de faltantes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invitado</author>
  </authors>
  <commentList>
    <comment ref="L445" authorId="0" shapeId="0" xr:uid="{F1AB1C7E-BA17-46F6-82AB-9B71C83B51F0}">
      <text>
        <r>
          <rPr>
            <sz val="11"/>
            <color theme="1"/>
            <rFont val="Calibri"/>
            <family val="2"/>
            <scheme val="minor"/>
          </rPr>
          <t xml:space="preserve">Usuario desconocido:
</t>
        </r>
      </text>
    </comment>
    <comment ref="T445" authorId="0" shapeId="0" xr:uid="{E908FE2A-B06C-4A98-A214-23DF1FE689D7}">
      <text>
        <r>
          <rPr>
            <sz val="11"/>
            <color theme="1"/>
            <rFont val="Calibri"/>
            <family val="2"/>
            <scheme val="minor"/>
          </rPr>
          <t xml:space="preserve">Usuario desconocido:
</t>
        </r>
      </text>
    </comment>
    <comment ref="L466" authorId="0" shapeId="0" xr:uid="{C426914D-CE93-4122-A6D9-63C8E30A98A2}">
      <text>
        <r>
          <rPr>
            <sz val="11"/>
            <color theme="1"/>
            <rFont val="Calibri"/>
            <family val="2"/>
            <scheme val="minor"/>
          </rPr>
          <t xml:space="preserve">Usuario desconocido:
</t>
        </r>
      </text>
    </comment>
    <comment ref="T466" authorId="0" shapeId="0" xr:uid="{205F9608-4BC8-4720-99E0-4590E2665DE8}">
      <text>
        <r>
          <rPr>
            <sz val="11"/>
            <color theme="1"/>
            <rFont val="Calibri"/>
            <family val="2"/>
            <scheme val="minor"/>
          </rPr>
          <t xml:space="preserve">Usuario desconocido:
</t>
        </r>
      </text>
    </comment>
    <comment ref="L487" authorId="0" shapeId="0" xr:uid="{16596E1F-37EE-40CB-A36D-02FE3EEB1084}">
      <text>
        <r>
          <rPr>
            <sz val="11"/>
            <color theme="1"/>
            <rFont val="Calibri"/>
            <family val="2"/>
            <scheme val="minor"/>
          </rPr>
          <t xml:space="preserve">Usuario desconocido:
</t>
        </r>
      </text>
    </comment>
    <comment ref="T487" authorId="0" shapeId="0" xr:uid="{9071F08A-3867-4EBC-A662-FEC1F76AFE21}">
      <text>
        <r>
          <rPr>
            <sz val="11"/>
            <color theme="1"/>
            <rFont val="Calibri"/>
            <family val="2"/>
            <scheme val="minor"/>
          </rPr>
          <t xml:space="preserve">Usuario desconocido:
</t>
        </r>
      </text>
    </comment>
    <comment ref="L508" authorId="0" shapeId="0" xr:uid="{85A6FC05-26EA-47B9-B59C-BC4FD16670B1}">
      <text>
        <r>
          <rPr>
            <sz val="11"/>
            <color theme="1"/>
            <rFont val="Calibri"/>
            <family val="2"/>
            <scheme val="minor"/>
          </rPr>
          <t xml:space="preserve">Usuario desconocido:
</t>
        </r>
      </text>
    </comment>
    <comment ref="T508" authorId="0" shapeId="0" xr:uid="{ADD355AD-73A2-4A5E-AA11-32E6BEECCD41}">
      <text>
        <r>
          <rPr>
            <sz val="11"/>
            <color theme="1"/>
            <rFont val="Calibri"/>
            <family val="2"/>
            <scheme val="minor"/>
          </rPr>
          <t xml:space="preserve">Usuario desconocido:
</t>
        </r>
      </text>
    </comment>
    <comment ref="L529" authorId="0" shapeId="0" xr:uid="{7BD61380-4134-40FC-9B70-3B564BBDD9D9}">
      <text>
        <r>
          <rPr>
            <sz val="11"/>
            <color theme="1"/>
            <rFont val="Calibri"/>
            <family val="2"/>
            <scheme val="minor"/>
          </rPr>
          <t xml:space="preserve">Usuario desconocido:
</t>
        </r>
      </text>
    </comment>
    <comment ref="T529" authorId="0" shapeId="0" xr:uid="{5613C140-6954-4E2C-AD8B-51B994CA4A4D}">
      <text>
        <r>
          <rPr>
            <sz val="11"/>
            <color theme="1"/>
            <rFont val="Calibri"/>
            <family val="2"/>
            <scheme val="minor"/>
          </rPr>
          <t xml:space="preserve">Usuario desconocido: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DELGADO CARRILLO</author>
  </authors>
  <commentList>
    <comment ref="M31" authorId="0" shapeId="0" xr:uid="{8106CB37-6580-4F94-BE6B-42F698C73D8C}">
      <text>
        <r>
          <rPr>
            <sz val="11"/>
            <color theme="1"/>
            <rFont val="Calibri"/>
            <family val="2"/>
            <scheme val="minor"/>
          </rPr>
          <t xml:space="preserve">PAOLA DELGADO CARRILLO: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tc={A63F55EA-09A3-4091-93D7-25AEDC299F07}</author>
  </authors>
  <commentList>
    <comment ref="L72" authorId="0" shapeId="0" xr:uid="{A63F55EA-09A3-4091-93D7-25AEDC299F07}">
      <text>
        <t>[Threaded comment]
Your version of Excel allows you to read this threaded comment; however, any edits to it will get removed if the file is opened in a newer version of Excel. Learn more: https://go.microsoft.com/fwlink/?linkid=870924
Comment:
    No se puede sacar un promedio de porcentajes no sale lo mismo</t>
      </text>
    </comment>
  </commentList>
</comments>
</file>

<file path=xl/sharedStrings.xml><?xml version="1.0" encoding="utf-8"?>
<sst xmlns="http://schemas.openxmlformats.org/spreadsheetml/2006/main" count="9336" uniqueCount="1065">
  <si>
    <t>% Ventas TT Año Actual Vs 2019</t>
  </si>
  <si>
    <t>SUCURSAL</t>
  </si>
  <si>
    <t>Perla  Avitia / E01</t>
  </si>
  <si>
    <t>Luisa Roan / E02</t>
  </si>
  <si>
    <t>Arely Carmona / E03</t>
  </si>
  <si>
    <t>Marlene Torres / E04</t>
  </si>
  <si>
    <t>Rosa Andrea Franco / E05</t>
  </si>
  <si>
    <t>Raul Martinez / E06</t>
  </si>
  <si>
    <t>Deyanira Urias / E07</t>
  </si>
  <si>
    <t>Maria Clarissa Ortega / E08</t>
  </si>
  <si>
    <t>Edith Villareal / E09</t>
  </si>
  <si>
    <t>Iracema Aguilar / E10</t>
  </si>
  <si>
    <t>Lepoldo Anaya / D1</t>
  </si>
  <si>
    <t>Fatima Rojas / D2</t>
  </si>
  <si>
    <t>Martha Melendez</t>
  </si>
  <si>
    <t>$ Ventas Año Actual 2021 (k)</t>
  </si>
  <si>
    <t>Gane / Perdi ($) Ticket Promedio</t>
  </si>
  <si>
    <t>Ticket Promedio $ (pesos)</t>
  </si>
  <si>
    <t>Tasa de Conversion %</t>
  </si>
  <si>
    <t>N/A</t>
  </si>
  <si>
    <t>54.16%%</t>
  </si>
  <si>
    <t>Gane / Perdi ($) Tasa de Conversion</t>
  </si>
  <si>
    <t>D1</t>
  </si>
  <si>
    <t>D2</t>
  </si>
  <si>
    <t>Global</t>
  </si>
  <si>
    <t>Encogimiento de Inventario %</t>
  </si>
  <si>
    <t>Auditorias Servicio al Cliente (Gestión Empresarial) %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</si>
  <si>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</si>
  <si>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</si>
  <si>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</si>
  <si>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</si>
  <si>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</si>
  <si>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</si>
  <si>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</si>
  <si>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</si>
  <si>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</si>
  <si>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</si>
  <si>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Ojitos</t>
  </si>
  <si>
    <t>Field Agent</t>
  </si>
  <si>
    <t>ESTRATEGIAS SEMANALES</t>
  </si>
  <si>
    <t>LUNES</t>
  </si>
  <si>
    <t>MARTES</t>
  </si>
  <si>
    <t>MIÉRCOLES</t>
  </si>
  <si>
    <t>JUEVES</t>
  </si>
  <si>
    <t>VIERNES</t>
  </si>
  <si>
    <t>SÁBADO</t>
  </si>
  <si>
    <t>DOMINGO</t>
  </si>
  <si>
    <t>SUCURSAL QUE APLICA</t>
  </si>
  <si>
    <t>TICKET PROMEDIO</t>
  </si>
  <si>
    <t>FOLIOS</t>
  </si>
  <si>
    <t>METODO DE COMPROBACION</t>
  </si>
  <si>
    <t>RESULTADOS</t>
  </si>
  <si>
    <t> </t>
  </si>
  <si>
    <t>PIERCING PARTY</t>
  </si>
  <si>
    <t>E1</t>
  </si>
  <si>
    <t>SI</t>
  </si>
  <si>
    <t>REPORTE DE VENTAS</t>
  </si>
  <si>
    <t>600 pesos</t>
  </si>
  <si>
    <t>ARETES 2X1</t>
  </si>
  <si>
    <t>TODAS</t>
  </si>
  <si>
    <t>ENVOLTURA GRATIS EN LA COMPRA DE ACCESORIO DE ACERO INOXIDABLE</t>
  </si>
  <si>
    <t xml:space="preserve">                                  </t>
  </si>
  <si>
    <t>PROMOCION DE BOLSAS 50%</t>
  </si>
  <si>
    <t xml:space="preserve"> </t>
  </si>
  <si>
    <t>PALETTE FEST</t>
  </si>
  <si>
    <t>9K en venta</t>
  </si>
  <si>
    <t>BEAUTY BOX EN TICKETS PARTICIPANTES DE COMPRAS DE LUNES A VIERNES</t>
  </si>
  <si>
    <t>RIFA BEUATY BOX</t>
  </si>
  <si>
    <t>DASBOARD MAS FOLIOS</t>
  </si>
  <si>
    <t>NA</t>
  </si>
  <si>
    <t>REGALOS PARA INCREMENTO DE TICKET PROMEDIO</t>
  </si>
  <si>
    <r>
      <t>PROMOCION BROCHA GRATIS EN LA COMPRA DE $200</t>
    </r>
    <r>
      <rPr>
        <sz val="11"/>
        <color rgb="FF1F497D"/>
        <rFont val="Century Gothic"/>
        <family val="2"/>
      </rPr>
      <t xml:space="preserve"> </t>
    </r>
  </si>
  <si>
    <t>REPORTE DE VENTAS/AUDITORIA</t>
  </si>
  <si>
    <t>136 TP y 3 art por ticket</t>
  </si>
  <si>
    <r>
      <t>PROMOCION  DESMAQUILLANTE GRATIS EN LA COMPRA DE $300</t>
    </r>
    <r>
      <rPr>
        <sz val="11"/>
        <color rgb="FF1F497D"/>
        <rFont val="Century Gothic"/>
        <family val="2"/>
      </rPr>
      <t xml:space="preserve"> </t>
    </r>
  </si>
  <si>
    <t>PROMOCION PALETA DE SOMBRA GRATIS EN LA COMPRA DE $500</t>
  </si>
  <si>
    <t>TEMA SEMANAL IMPULSANDO SOMBRAS DE PALETTE FEST</t>
  </si>
  <si>
    <t>REPORTE DE VENTAS SOMBRAS</t>
  </si>
  <si>
    <t>EXHIBICIONES DE CAJAS PARA ACCESORIOS</t>
  </si>
  <si>
    <t>REPORTE DE VENTAS / FOTOGRAFIAS</t>
  </si>
  <si>
    <t xml:space="preserve">EXHIBICION DE DIJES </t>
  </si>
  <si>
    <t>LIVE CON CUPON DE DESCUENTO EN TIENDA Y REGALO</t>
  </si>
  <si>
    <t>REDES APLICA PARA TODAS</t>
  </si>
  <si>
    <t xml:space="preserve">PROMOTORIAS CON META POR PROMOTORA, bolsa, arete, fragancia </t>
  </si>
  <si>
    <t xml:space="preserve">VENTAS DE PASILLO </t>
  </si>
  <si>
    <t>E7,E8,E9 Y E10</t>
  </si>
  <si>
    <t xml:space="preserve">TIK TOK </t>
  </si>
  <si>
    <t>TIK TOK</t>
  </si>
  <si>
    <t>REDES</t>
  </si>
  <si>
    <t>SCORECARD</t>
  </si>
  <si>
    <t>7 tiktok y 1,195 reacciones</t>
  </si>
  <si>
    <t>5 HISTORIAS DIARIAS</t>
  </si>
  <si>
    <t>6 hist 2,570 visitas</t>
  </si>
  <si>
    <t>DINAMICA DE FICHAS</t>
  </si>
  <si>
    <t>REPORTE DE DESCUENTOS</t>
  </si>
  <si>
    <t xml:space="preserve">SHOW ME EN FRAGANCIAS </t>
  </si>
  <si>
    <t>LUNES 03</t>
  </si>
  <si>
    <t>MARTES 04</t>
  </si>
  <si>
    <t>MIÉRCOLES 05</t>
  </si>
  <si>
    <t>JUEVES 06</t>
  </si>
  <si>
    <t>VIERNES 07</t>
  </si>
  <si>
    <t>SÁBADO 08</t>
  </si>
  <si>
    <t>DOMINGO 09</t>
  </si>
  <si>
    <t>TP</t>
  </si>
  <si>
    <t xml:space="preserve">SHOW ME EN BROCHAS </t>
  </si>
  <si>
    <t>AUDITORIAS</t>
  </si>
  <si>
    <t xml:space="preserve">PROMOTORIA Y META EN SOMBRAS </t>
  </si>
  <si>
    <t>PROMOTORIA Y META DE TARJETAS DE REGALO</t>
  </si>
  <si>
    <t>REPORTE DE VENTAS DE PROMOCIONES Y REPORTE DE VENTAS DE TARJETAS DE REGALO</t>
  </si>
  <si>
    <t xml:space="preserve">AGREGAR ARTICULO DEL CHECK OUT (CAJERAS) </t>
  </si>
  <si>
    <t>REPORTE DE VENTAS DE PRODUCTOS CHECK OUT</t>
  </si>
  <si>
    <t xml:space="preserve">VENTA CRUZADA </t>
  </si>
  <si>
    <t>PROMOTORIA EN CAJAS OPCION DE REGALO DEL DIA DE LAS MADRES</t>
  </si>
  <si>
    <t xml:space="preserve">REPORTE DE VENTAS DE CAJAS DE REGALO </t>
  </si>
  <si>
    <t>PROMOCION BOLSAS 50%</t>
  </si>
  <si>
    <t>REPORTE DE VENTAS DE PROMOCIONES</t>
  </si>
  <si>
    <t>CARTERAS 50%</t>
  </si>
  <si>
    <t>PROMOCION DE CAJA GRATIS EN COMPRAS DE $250</t>
  </si>
  <si>
    <t>CAJAS GRATIS PARA ACCESORIO EN COMPRA DE ACERO INOXIDABLE</t>
  </si>
  <si>
    <t xml:space="preserve">KIT CADENA + DIJE + CAJA DE REGALO </t>
  </si>
  <si>
    <t xml:space="preserve"> .----------</t>
  </si>
  <si>
    <t>DINAMICA DE CIRCULOS</t>
  </si>
  <si>
    <t xml:space="preserve">PROMOTORIA EN FRAGANCIAS </t>
  </si>
  <si>
    <t>IMPULSO DE BISUTERIA FINA EN TEMA SEMANAL</t>
  </si>
  <si>
    <t>DECORACION DE TASAS MERCANCIA CLAVE</t>
  </si>
  <si>
    <t xml:space="preserve">SUGERENCIA DE REGALOS PARA MAMA </t>
  </si>
  <si>
    <t xml:space="preserve">promocio brochas </t>
  </si>
  <si>
    <t>TIK TOK brochas</t>
  </si>
  <si>
    <t>publicacion tipos de brochasy usos</t>
  </si>
  <si>
    <t xml:space="preserve">TIK TOK, </t>
  </si>
  <si>
    <t>articulos de impulso</t>
  </si>
  <si>
    <t xml:space="preserve">tiK TOK </t>
  </si>
  <si>
    <t xml:space="preserve">5 HISTORIAS POR DIA </t>
  </si>
  <si>
    <t>PROMOCION BISUTERIA FINA 50 % DE DESCUENTO</t>
  </si>
  <si>
    <t>REPORTE PROMOCIONES</t>
  </si>
  <si>
    <t>LUNES 24</t>
  </si>
  <si>
    <t>MARTES 25</t>
  </si>
  <si>
    <t>MIÉRCOLES 26</t>
  </si>
  <si>
    <t>JUEVES 27</t>
  </si>
  <si>
    <t>VIERNES 28</t>
  </si>
  <si>
    <t>SÁBADO 29</t>
  </si>
  <si>
    <t>DOMINGO 30</t>
  </si>
  <si>
    <t>PROMOCION PINK UP, COSMETIQUERA GRATIS ENN LA COMPRA DE $250</t>
  </si>
  <si>
    <t xml:space="preserve">PROMOCION LIMA PARA PIES </t>
  </si>
  <si>
    <t xml:space="preserve">AUMENTO DE TICKET PROMEDIO EN CHECK OUT </t>
  </si>
  <si>
    <t xml:space="preserve">REDONDEO DE VENTAS CON RETO CHECK OUT </t>
  </si>
  <si>
    <t xml:space="preserve">PROMOTORIA EN PROMOCIONES </t>
  </si>
  <si>
    <t>PROMOCION ACCESORIOS 3X1</t>
  </si>
  <si>
    <t>PROMOCION CINTOS $59</t>
  </si>
  <si>
    <t>ACCESORIOS PARA NIÑA 3X1</t>
  </si>
  <si>
    <t>E1-E7-E8</t>
  </si>
  <si>
    <t>BOLSAS CODIGOS SELECCIONADOS 50%</t>
  </si>
  <si>
    <t>OKR</t>
  </si>
  <si>
    <t>HEAD</t>
  </si>
  <si>
    <t>MEDIBLE</t>
  </si>
  <si>
    <t>META</t>
  </si>
  <si>
    <t>Martha Melendez Caprichos</t>
  </si>
  <si>
    <t>LA</t>
  </si>
  <si>
    <t>promotorias metas de vta de 1 articulo</t>
  </si>
  <si>
    <t>Responsable</t>
  </si>
  <si>
    <t>Meta</t>
  </si>
  <si>
    <t>SEM 01- 02</t>
  </si>
  <si>
    <t>SEM 03 - 04</t>
  </si>
  <si>
    <t>SEM 05 - 06</t>
  </si>
  <si>
    <t>SEM 07 - 08</t>
  </si>
  <si>
    <t>SEM 09 - 10</t>
  </si>
  <si>
    <t>SEM 20 - 21</t>
  </si>
  <si>
    <t>SEM 22- 23</t>
  </si>
  <si>
    <t>SEM 24- 25</t>
  </si>
  <si>
    <t>SEM 26- 27</t>
  </si>
  <si>
    <t>SEM 28- 29</t>
  </si>
  <si>
    <t>SEM 30-31</t>
  </si>
  <si>
    <t>EQC´s</t>
  </si>
  <si>
    <t>Jose Mendoza</t>
  </si>
  <si>
    <t>visitas a Sucursal</t>
  </si>
  <si>
    <t>Pimpi Muñoz</t>
  </si>
  <si>
    <t>analisis de ticket promedio</t>
  </si>
  <si>
    <t>Paola Delgado MKT</t>
  </si>
  <si>
    <t xml:space="preserve">Revision de camaras 15 min </t>
  </si>
  <si>
    <t>Pamela Nevarez CAP</t>
  </si>
  <si>
    <t xml:space="preserve"> to dos criticos por semana de Revision por  frogmi</t>
  </si>
  <si>
    <t>Leopoldo Anaya</t>
  </si>
  <si>
    <t>personal N10</t>
  </si>
  <si>
    <t>Fatima Rojas</t>
  </si>
  <si>
    <t>Auditorias a Cuestionarios</t>
  </si>
  <si>
    <t>Yaqueline Sierra</t>
  </si>
  <si>
    <t>Tareas Asignadas</t>
  </si>
  <si>
    <t>Diana Madrigal</t>
  </si>
  <si>
    <t>Tareas Cerradas</t>
  </si>
  <si>
    <t xml:space="preserve"> articulos saneados</t>
  </si>
  <si>
    <t>O</t>
  </si>
  <si>
    <t>Leo Anaya</t>
  </si>
  <si>
    <t>FR</t>
  </si>
  <si>
    <t>Yaquelin Sierra</t>
  </si>
  <si>
    <t>Introduccion al VTO (personal de piso)</t>
  </si>
  <si>
    <t>visitas a Sucursal virtual</t>
  </si>
  <si>
    <t>Total</t>
  </si>
  <si>
    <t>Revision de camaras 15 min al dia</t>
  </si>
  <si>
    <t>Analisis de distribucion</t>
  </si>
  <si>
    <t>JM</t>
  </si>
  <si>
    <t xml:space="preserve">Ventas cruzadas </t>
  </si>
  <si>
    <t xml:space="preserve">Tareas en storeaction </t>
  </si>
  <si>
    <t>SWAT por sucursal</t>
  </si>
  <si>
    <t xml:space="preserve">SWAT CAPACITADOS </t>
  </si>
  <si>
    <t>displays para realzar productos</t>
  </si>
  <si>
    <t>to do's cerrados de KMC</t>
  </si>
  <si>
    <t xml:space="preserve">Planos analizados vs M2 </t>
  </si>
  <si>
    <t>Tareas cerradas</t>
  </si>
  <si>
    <t>Exhibiciones de Novedad</t>
  </si>
  <si>
    <t>cambio de Aparador /Ventanales</t>
  </si>
  <si>
    <t>Seguimiento a sucursal de accesorios de IV</t>
  </si>
  <si>
    <t>Impulsar 1 producto del tema semanal</t>
  </si>
  <si>
    <t xml:space="preserve">bench </t>
  </si>
  <si>
    <t>PD</t>
  </si>
  <si>
    <t>enfoque a articulos de desengrasante</t>
  </si>
  <si>
    <t xml:space="preserve"> promociones de productos mayores a 2 años</t>
  </si>
  <si>
    <t>comprar productos de impulso</t>
  </si>
  <si>
    <t>acciones en producto con excesos</t>
  </si>
  <si>
    <t>articulos nuevos</t>
  </si>
  <si>
    <t>detectar faltantes basicos</t>
  </si>
  <si>
    <t>venta de productos en el  checkout</t>
  </si>
  <si>
    <t>DM</t>
  </si>
  <si>
    <t>Tareas asignadas</t>
  </si>
  <si>
    <t>YS</t>
  </si>
  <si>
    <t>venta de bolsas</t>
  </si>
  <si>
    <t>10k</t>
  </si>
  <si>
    <t>PM</t>
  </si>
  <si>
    <t>publicaciones facebook</t>
  </si>
  <si>
    <t>Publicaciones en Instagram</t>
  </si>
  <si>
    <t>tiktok</t>
  </si>
  <si>
    <t>Historias</t>
  </si>
  <si>
    <t>Factor WOW</t>
  </si>
  <si>
    <t>estrategias para aumentar ventas en tiendas</t>
  </si>
  <si>
    <t>nuevos bloggers</t>
  </si>
  <si>
    <t>venta pallet fest</t>
  </si>
  <si>
    <t>5k</t>
  </si>
  <si>
    <t>9k</t>
  </si>
  <si>
    <t>n/a</t>
  </si>
  <si>
    <t>Alianzas por sucursal</t>
  </si>
  <si>
    <t>Colaboraciones en sucursal</t>
  </si>
  <si>
    <t>MM</t>
  </si>
  <si>
    <t xml:space="preserve">juntas del comite innovacion </t>
  </si>
  <si>
    <t>Mentorias</t>
  </si>
  <si>
    <t>Visitas a Tienda</t>
  </si>
  <si>
    <t>videos de visas</t>
  </si>
  <si>
    <t>capacitaciones de personal conocedor</t>
  </si>
  <si>
    <t>Introduccion a la Cultura</t>
  </si>
  <si>
    <t>Modificaciones a cuestionarios de Frogmi</t>
  </si>
  <si>
    <t>PN</t>
  </si>
  <si>
    <t>procesos actualizados en Sistema</t>
  </si>
  <si>
    <t>sucursales auditadas en Recepcion de Cedis</t>
  </si>
  <si>
    <t>auditorias de 5 estrellas de la Venta</t>
  </si>
  <si>
    <t>contendio en visas actualizadas</t>
  </si>
  <si>
    <t xml:space="preserve">Promotoria de vtas de articuls de enfoque </t>
  </si>
  <si>
    <t>Visitas a Sucursal virtual</t>
  </si>
  <si>
    <t>To do's criticos por semana de Revision por  frogmi</t>
  </si>
  <si>
    <t>Personal N10</t>
  </si>
  <si>
    <t>Auditorias a Cuestionarios diarios</t>
  </si>
  <si>
    <t>Articulos saneados</t>
  </si>
  <si>
    <t>Promotorias metas de vta de 1 articulo</t>
  </si>
  <si>
    <t>Analisis de ticket promedio</t>
  </si>
  <si>
    <t>Nomina $ (pesos)</t>
  </si>
  <si>
    <t>% de Nomina Vs Venta</t>
  </si>
  <si>
    <t>Yamileth Mejia / E02</t>
  </si>
  <si>
    <t>Venta por Miembro del Equipo $ (k)</t>
  </si>
  <si>
    <t>Folios</t>
  </si>
  <si>
    <t>Articulos por Ticket</t>
  </si>
  <si>
    <t>Margen Mantenido %</t>
  </si>
  <si>
    <t>C1</t>
  </si>
  <si>
    <t>53.8</t>
  </si>
  <si>
    <t>C2</t>
  </si>
  <si>
    <t>65.7</t>
  </si>
  <si>
    <t>Radio</t>
  </si>
  <si>
    <t>7.93</t>
  </si>
  <si>
    <t>7.64</t>
  </si>
  <si>
    <t>#Visitas</t>
  </si>
  <si>
    <t xml:space="preserve">SEGUIMIENTO A PROMOCIONES SEMANA 17 </t>
  </si>
  <si>
    <t>E2</t>
  </si>
  <si>
    <t>E3</t>
  </si>
  <si>
    <t>E4</t>
  </si>
  <si>
    <t>E5</t>
  </si>
  <si>
    <t>E6</t>
  </si>
  <si>
    <t>E7</t>
  </si>
  <si>
    <t>E8</t>
  </si>
  <si>
    <t>E9</t>
  </si>
  <si>
    <t>MOÑOS</t>
  </si>
  <si>
    <t>3X1</t>
  </si>
  <si>
    <t>BOLSAS</t>
  </si>
  <si>
    <t>CINTO</t>
  </si>
  <si>
    <t xml:space="preserve">LIMA PARA PIES </t>
  </si>
  <si>
    <t>BROCHAS</t>
  </si>
  <si>
    <t>EN COMPRAS DE 200</t>
  </si>
  <si>
    <t>EN COMPRAS DE 300</t>
  </si>
  <si>
    <t>EN COMPRAS DE 500</t>
  </si>
  <si>
    <t xml:space="preserve">TOTAL </t>
  </si>
  <si>
    <t>TOTAL D1 PIEZAS</t>
  </si>
  <si>
    <t>TOTAL D1 IMPORTE</t>
  </si>
  <si>
    <t>TOTAL D2 PIEZAS</t>
  </si>
  <si>
    <t>TOTAL D2 IMPORTE</t>
  </si>
  <si>
    <t>TOTAL GLOBAL</t>
  </si>
  <si>
    <t>SEGUIMIENTO A PROMOCIONES SEMANA 18</t>
  </si>
  <si>
    <t xml:space="preserve">LABIALES </t>
  </si>
  <si>
    <t>LABIALES</t>
  </si>
  <si>
    <t>GLITTER PINK UP</t>
  </si>
  <si>
    <t>SANDALIAS</t>
  </si>
  <si>
    <t>SEGUIMIENTO A PROMOCIONES SEMANA 19</t>
  </si>
  <si>
    <t>SEGUIMIENTO A PROMOCIONES SEMANA 20</t>
  </si>
  <si>
    <t>KIT DE BROCHAS</t>
  </si>
  <si>
    <t xml:space="preserve">CAJA DE REGALO </t>
  </si>
  <si>
    <t>SOMBREROS</t>
  </si>
  <si>
    <t>POLVO DE UÑAS</t>
  </si>
  <si>
    <t>CINTOS</t>
  </si>
  <si>
    <t>SEGUIMIENTO A PROMOCIONES SEMANA 21</t>
  </si>
  <si>
    <t>COSMETIQUERAS</t>
  </si>
  <si>
    <t>SEGUIMIENTO A PROMOCIONES SEMANA 22</t>
  </si>
  <si>
    <t>TRATAMIENTOS</t>
  </si>
  <si>
    <t>PESTA;AS</t>
  </si>
  <si>
    <t>SEGUIMIENTO A PROMOCIONES SEMANA 23</t>
  </si>
  <si>
    <t>COMPRAS 200 PINK UP</t>
  </si>
  <si>
    <t>SEGUIMIENTO A PROMOCIONES SEMANA 24</t>
  </si>
  <si>
    <t>SEGUIMIENTO A PROMOCIONES SEMANA 25</t>
  </si>
  <si>
    <t>ACCESORIO 3X1</t>
  </si>
  <si>
    <t xml:space="preserve">BROCHAS </t>
  </si>
  <si>
    <t>COMPRAS DE 200</t>
  </si>
  <si>
    <t>COSMETIQUERA PU</t>
  </si>
  <si>
    <t>ACCERORIO 2X1</t>
  </si>
  <si>
    <t>CACHUCHA</t>
  </si>
  <si>
    <t>EN COMPAS DE 200</t>
  </si>
  <si>
    <t xml:space="preserve">SANDALIAS </t>
  </si>
  <si>
    <t>SEGUIMIENTO A PROMOCIONES SEMANA 26</t>
  </si>
  <si>
    <t>ACCESORIO 9.99</t>
  </si>
  <si>
    <t xml:space="preserve">BOLSA </t>
  </si>
  <si>
    <t xml:space="preserve">BOLAS </t>
  </si>
  <si>
    <t>ACCEORIO 9.99</t>
  </si>
  <si>
    <t>ACCESORIO $9.99</t>
  </si>
  <si>
    <t xml:space="preserve">CACHUCHAS </t>
  </si>
  <si>
    <t xml:space="preserve">POLVO UÑA </t>
  </si>
  <si>
    <t>COSMETIQUERAS PU</t>
  </si>
  <si>
    <t xml:space="preserve">POLVO UÑAS </t>
  </si>
  <si>
    <t xml:space="preserve">POLVO DE UÑAS </t>
  </si>
  <si>
    <t>CPMPRAS DE 200</t>
  </si>
  <si>
    <t xml:space="preserve">LABIALE </t>
  </si>
  <si>
    <t>COMPRA DE 200</t>
  </si>
  <si>
    <t xml:space="preserve">SOMBRAS </t>
  </si>
  <si>
    <t>SOMBRAS</t>
  </si>
  <si>
    <t>SEGUIMIENTO A PROMOCIONES SEMANA 27</t>
  </si>
  <si>
    <t xml:space="preserve">HORQUILLAS </t>
  </si>
  <si>
    <t>HORQUILLAS</t>
  </si>
  <si>
    <t>COSMETIQUERAS 50%</t>
  </si>
  <si>
    <t>COSMETIQURA 50%</t>
  </si>
  <si>
    <t xml:space="preserve">SOMBRAS PINK UP </t>
  </si>
  <si>
    <t>COSMETIQUERA 50%</t>
  </si>
  <si>
    <t>COSMETIQUERA</t>
  </si>
  <si>
    <t xml:space="preserve">SOMBRAS BISSU </t>
  </si>
  <si>
    <t>SOMBRAS BISSU</t>
  </si>
  <si>
    <t>SOMBRAS PINK UP</t>
  </si>
  <si>
    <t>SOMBRA BISSU</t>
  </si>
  <si>
    <t xml:space="preserve">SOMBRA PINK UP </t>
  </si>
  <si>
    <t>POLVO DE U;AS</t>
  </si>
  <si>
    <t>SEGUIMIENTO A PROMOCIONES SEMANA 28</t>
  </si>
  <si>
    <t xml:space="preserve">COLLAR </t>
  </si>
  <si>
    <t xml:space="preserve">CINTOS </t>
  </si>
  <si>
    <t>POLVO DE UNAS</t>
  </si>
  <si>
    <t>COSMETIQUERA PINK UP</t>
  </si>
  <si>
    <t xml:space="preserve">BANDAS PARA DEPILAR </t>
  </si>
  <si>
    <t>SEGUIMIENTO A PROMOCIONES SEMANA 29</t>
  </si>
  <si>
    <t xml:space="preserve">CINTO </t>
  </si>
  <si>
    <t>BROCHA</t>
  </si>
  <si>
    <t xml:space="preserve">LABIAL </t>
  </si>
  <si>
    <t>polvo de u;as</t>
  </si>
  <si>
    <t>CAJA DE REGALO</t>
  </si>
  <si>
    <t xml:space="preserve">ILUMINADORES </t>
  </si>
  <si>
    <t xml:space="preserve">  </t>
  </si>
  <si>
    <t>ILUMINADORES</t>
  </si>
  <si>
    <t>PULSERA 50%</t>
  </si>
  <si>
    <t>COLLAR 9.99</t>
  </si>
  <si>
    <t>COMPRA 200</t>
  </si>
  <si>
    <t>COMPRA 300</t>
  </si>
  <si>
    <t>COMPRA 500</t>
  </si>
  <si>
    <t xml:space="preserve">BOLSAS </t>
  </si>
  <si>
    <t xml:space="preserve">TRATAMIENTOS </t>
  </si>
  <si>
    <t>BOLSA</t>
  </si>
  <si>
    <t>labial</t>
  </si>
  <si>
    <t>BOLA</t>
  </si>
  <si>
    <t>bolsa</t>
  </si>
  <si>
    <t>SEGUIMIENTO A PROMOCIONES SEMANA 30</t>
  </si>
  <si>
    <t xml:space="preserve">ABANICOS </t>
  </si>
  <si>
    <t>LABIAL</t>
  </si>
  <si>
    <t>ABANICO</t>
  </si>
  <si>
    <t xml:space="preserve">CJA DE REGALO </t>
  </si>
  <si>
    <t xml:space="preserve">SOMBRA BISSU </t>
  </si>
  <si>
    <t xml:space="preserve">SOMBREROS </t>
  </si>
  <si>
    <t>SOMBRERO</t>
  </si>
  <si>
    <t>ABANICOS</t>
  </si>
  <si>
    <t>SEGUIMIENTO A PROMOCIONES SEMANA 31</t>
  </si>
  <si>
    <t>SANDALIA</t>
  </si>
  <si>
    <t>PULSERA</t>
  </si>
  <si>
    <t>SEGUIMIENTO A PROMOCIONES SEMANA 32</t>
  </si>
  <si>
    <t>SEGUIMIENTO A PROMOCIONES SEMANA 34</t>
  </si>
  <si>
    <t>ACERO</t>
  </si>
  <si>
    <t>RELOJ</t>
  </si>
  <si>
    <t>SEGUIMIENTO A PROMOCIONES SEMANA 35</t>
  </si>
  <si>
    <t xml:space="preserve">desmaquillnte </t>
  </si>
  <si>
    <t>esponja issu</t>
  </si>
  <si>
    <t>aillos</t>
  </si>
  <si>
    <t xml:space="preserve">rizador </t>
  </si>
  <si>
    <t>cosmetiqueras</t>
  </si>
  <si>
    <t xml:space="preserve">ESMALTE </t>
  </si>
  <si>
    <t>acero</t>
  </si>
  <si>
    <t>mscarillas</t>
  </si>
  <si>
    <t>SEGUIMIENTO A PROMOCIONES SEMANA 36</t>
  </si>
  <si>
    <t xml:space="preserve">RELOJ </t>
  </si>
  <si>
    <t>TRATAMIENTO</t>
  </si>
  <si>
    <t>DIJES</t>
  </si>
  <si>
    <t>DIJE</t>
  </si>
  <si>
    <t>SEGUIMIENTO A PROMOCIONES SEMANA 37</t>
  </si>
  <si>
    <t>HALLOWEEN</t>
  </si>
  <si>
    <t>ESMALTES</t>
  </si>
  <si>
    <t>ILUMINADOR</t>
  </si>
  <si>
    <t>SEGUIMIENTO A PROMOCIONES SEMANA 38</t>
  </si>
  <si>
    <t>PESTANAS</t>
  </si>
  <si>
    <t xml:space="preserve">PESTANAS </t>
  </si>
  <si>
    <t>ESMALTE</t>
  </si>
  <si>
    <t xml:space="preserve">RIMEL </t>
  </si>
  <si>
    <t xml:space="preserve">MONEDEROS </t>
  </si>
  <si>
    <t>SEGUIMIENTO A PROMOCIONES SEMANA 39</t>
  </si>
  <si>
    <t xml:space="preserve">ACCESORIOS DE HALLOWEEN </t>
  </si>
  <si>
    <t xml:space="preserve">ESMALTES </t>
  </si>
  <si>
    <t>STRASS</t>
  </si>
  <si>
    <t>DESMAQUILLANTES</t>
  </si>
  <si>
    <t>DESMAQUILLANTE</t>
  </si>
  <si>
    <t>SEGUIMIENTO A PROMOCIONES SEMANA 40</t>
  </si>
  <si>
    <t>SEGUIMIENTO A PROMOCIONES SEMANA 41</t>
  </si>
  <si>
    <t>ACERO INOXIDABLE</t>
  </si>
  <si>
    <t>ARETE</t>
  </si>
  <si>
    <t>BISUTERIA FINA</t>
  </si>
  <si>
    <t>CARTERA</t>
  </si>
  <si>
    <t>KIT</t>
  </si>
  <si>
    <t>o</t>
  </si>
  <si>
    <t>TRATAMIENTS</t>
  </si>
  <si>
    <t>ESTRATEGIAS SEMANALES SEMANA 17</t>
  </si>
  <si>
    <t xml:space="preserve">DEPARTAMENTO </t>
  </si>
  <si>
    <t>OBJETIVO DE ESTRATEGIA</t>
  </si>
  <si>
    <t>TIENDAS QUE APLICAN</t>
  </si>
  <si>
    <t xml:space="preserve">LUNES </t>
  </si>
  <si>
    <t>DISTRITO 1</t>
  </si>
  <si>
    <t>MEJORAR ROTACION</t>
  </si>
  <si>
    <t>3X1 ACCESORIO</t>
  </si>
  <si>
    <t xml:space="preserve">MEJORAR TICKET PROMEDIO </t>
  </si>
  <si>
    <t xml:space="preserve">TODAS </t>
  </si>
  <si>
    <t>MASCARILLA $10 EN EL CHECK OUT </t>
  </si>
  <si>
    <t xml:space="preserve">MEJORAR TROTACION </t>
  </si>
  <si>
    <t>PROMOTORIA BOLSAS 50%</t>
  </si>
  <si>
    <t>DISTRITO 2</t>
  </si>
  <si>
    <t>E6-E10</t>
  </si>
  <si>
    <t>AUMENTO DE TICKET PROMEDIO EN CHECKOUT</t>
  </si>
  <si>
    <t>REDONDEO DE VENTAS CON RETO CHECKOUT</t>
  </si>
  <si>
    <t>PROMOTORIA EN PROMOCIONES</t>
  </si>
  <si>
    <t>IMAGEN VISUAL</t>
  </si>
  <si>
    <t>MEJORAR LA ROTACION</t>
  </si>
  <si>
    <t>EXHIBICION DE CINTOS</t>
  </si>
  <si>
    <t>AUMENTAR TICKET PROMEDIO</t>
  </si>
  <si>
    <t>TEMA CON ARETE LARGO</t>
  </si>
  <si>
    <t>VENTA CRUZADA BOLSA Y LLAVERO</t>
  </si>
  <si>
    <t>VENDEDOR SILENCIOSO EN SOMBREROS</t>
  </si>
  <si>
    <t>CAPACITACION</t>
  </si>
  <si>
    <t>MKT</t>
  </si>
  <si>
    <t>GENERAR FOLIOS</t>
  </si>
  <si>
    <t>TIENDAS CON BAJO FLUJO</t>
  </si>
  <si>
    <t xml:space="preserve">DINAMICA DE CIRCULOS </t>
  </si>
  <si>
    <t>REDES SOCIALES</t>
  </si>
  <si>
    <t xml:space="preserve">publicacion interaccion  </t>
  </si>
  <si>
    <t>videos tiktok producto</t>
  </si>
  <si>
    <t xml:space="preserve">producto inovador e interaacion </t>
  </si>
  <si>
    <t xml:space="preserve">video tik tok </t>
  </si>
  <si>
    <t>publicacion color trend y producto inovador</t>
  </si>
  <si>
    <t xml:space="preserve"> 5 historias diarias </t>
  </si>
  <si>
    <t>267 MG, 8 COM, 20 VG, 1VC</t>
  </si>
  <si>
    <t>COMPRADOR 1</t>
  </si>
  <si>
    <t>-</t>
  </si>
  <si>
    <t>COMPRADOR 2</t>
  </si>
  <si>
    <t>AUMENTAR FOLIOS, ELIMINAR GRASA</t>
  </si>
  <si>
    <t> TODAS</t>
  </si>
  <si>
    <t>ELIMINAR GRASA</t>
  </si>
  <si>
    <t>ESTRATEGIAS SEMANALES SEMANA 18</t>
  </si>
  <si>
    <t>TODAS D1</t>
  </si>
  <si>
    <t xml:space="preserve">AGREGAR ARTICULO DEL CHECK OUT </t>
  </si>
  <si>
    <t xml:space="preserve">MEJORAR ROTACION </t>
  </si>
  <si>
    <t>PROMOTORIA EN BOLSAS 50%</t>
  </si>
  <si>
    <t xml:space="preserve">YA VISTE EN ARTICULOS CAROS </t>
  </si>
  <si>
    <t>TODAS D2</t>
  </si>
  <si>
    <t>RETO CHECK OUT</t>
  </si>
  <si>
    <t>AGREGAR REGALITO $200 $300 $500</t>
  </si>
  <si>
    <t>71,45,9</t>
  </si>
  <si>
    <t>PROMOTORIA EN LABIALES</t>
  </si>
  <si>
    <t>PROMOTORIA  SANDALIAS</t>
  </si>
  <si>
    <t>EXHIBICION DE BOLSAS</t>
  </si>
  <si>
    <t xml:space="preserve">TEMA SEMANAL CON ILUMINADOR </t>
  </si>
  <si>
    <t>DESCUENTO 20% POR VOTO</t>
  </si>
  <si>
    <t>E4,E7,E8,E9 Y E10</t>
  </si>
  <si>
    <t xml:space="preserve">todas </t>
  </si>
  <si>
    <t xml:space="preserve">publicacion producto impulso </t>
  </si>
  <si>
    <t> publicidad puntos</t>
  </si>
  <si>
    <t xml:space="preserve">promocion sansalia + video tik tok producto llamativo </t>
  </si>
  <si>
    <t xml:space="preserve"> hack video tik tok </t>
  </si>
  <si>
    <t xml:space="preserve"> imagen de ingteraccion </t>
  </si>
  <si>
    <t> tip belleza + trend hack</t>
  </si>
  <si>
    <t> GENERAR FOLIOS</t>
  </si>
  <si>
    <t>7 historias diarias</t>
  </si>
  <si>
    <t>10 historias diarias</t>
  </si>
  <si>
    <t>10 historias diaria</t>
  </si>
  <si>
    <t>RETO CHECK OUT MASCARILLA CAVIAR Y COLAGENO</t>
  </si>
  <si>
    <t>REGALOS EN COMPRAS DE $200 $300 Y $500</t>
  </si>
  <si>
    <t>184,70</t>
  </si>
  <si>
    <t>LABIALES $9.99</t>
  </si>
  <si>
    <t>SANDALIA $79</t>
  </si>
  <si>
    <t> LLAVERO GRATIS EN LA COMPRA DE $200</t>
  </si>
  <si>
    <t>ROTACION</t>
  </si>
  <si>
    <t>BOLSAS CODIGOS SELECCIONADOS AL 50% DE DESCUENTO</t>
  </si>
  <si>
    <t>ACCESORIOS CODIGOS 19-18 3X1</t>
  </si>
  <si>
    <t>DESENGRASANTE</t>
  </si>
  <si>
    <t>ESTRATEGIAS SEMANALES SEMANA 19</t>
  </si>
  <si>
    <t>E1-E5</t>
  </si>
  <si>
    <t>META POR PROMOTORIA</t>
  </si>
  <si>
    <t xml:space="preserve">META DE VENTAS INCREMENTO DIARIO </t>
  </si>
  <si>
    <t>TASA DE CONVERSION</t>
  </si>
  <si>
    <t>E6-10</t>
  </si>
  <si>
    <t>REGALITOS EN COMPRAS DE $200 $300 $500</t>
  </si>
  <si>
    <t xml:space="preserve">E6 </t>
  </si>
  <si>
    <t xml:space="preserve">PROMOTORIA EN SOMBRA DE REGALO PINK UP </t>
  </si>
  <si>
    <t xml:space="preserve">PROMOTORIA EN SOMBRAS CON PUNTOS DOBLES </t>
  </si>
  <si>
    <t>IMPULSO DE GLITTER</t>
  </si>
  <si>
    <t>IMPULSO DE ILUMINADOR</t>
  </si>
  <si>
    <t>PROMOCIONES CON BLOGGER ENFOQUE A BOLSAS Y LABIALES</t>
  </si>
  <si>
    <t>ALIANZA LOCAL DESCUENTO 10%</t>
  </si>
  <si>
    <t>NR</t>
  </si>
  <si>
    <t>TIENDAS BAJO FLUJO</t>
  </si>
  <si>
    <t> publicidad puntos + promociones</t>
  </si>
  <si>
    <t xml:space="preserve">trend alert + video tik tok </t>
  </si>
  <si>
    <t xml:space="preserve"> hack alert + video tik tok </t>
  </si>
  <si>
    <t> imagen de ingteraccion + producto de impulso</t>
  </si>
  <si>
    <t>felicitacion papas</t>
  </si>
  <si>
    <t>6 historias diarias</t>
  </si>
  <si>
    <t>PROMOCION DE LABIALES</t>
  </si>
  <si>
    <t>INCREMENTO DE TICKET PROMEDIO</t>
  </si>
  <si>
    <t>FRAGANCIA Y MASCARILLA EN CHECK OUT</t>
  </si>
  <si>
    <t>SOMBRA GRATIS EN LA COMPRA DE MAQUILLAJE PINK UP</t>
  </si>
  <si>
    <t>REGALOS EN LA COMPRA DE $300 Y $500</t>
  </si>
  <si>
    <t>CAJA CAPRICHOS GRATIS EN LA COMPRA DE BISUTERIA FINA</t>
  </si>
  <si>
    <t>ESTRATEGIAS SEMANALES SEMANA 20</t>
  </si>
  <si>
    <t xml:space="preserve">META POR PROMOTORA EN CINTOS </t>
  </si>
  <si>
    <t>META EN REGALOS EN LA COMPRA DE$200  $300 Y $500</t>
  </si>
  <si>
    <t>276,172,49</t>
  </si>
  <si>
    <t xml:space="preserve">PROMOTORA EN PINK UP </t>
  </si>
  <si>
    <t xml:space="preserve">PROMOTORIA EN PROMOCION DE CINTOS </t>
  </si>
  <si>
    <t xml:space="preserve"> RETO CHECK OUT </t>
  </si>
  <si>
    <t xml:space="preserve">COSMETIQUERA DE REGALO PINK UP </t>
  </si>
  <si>
    <t xml:space="preserve">GLITTER PINK UP DE REGALO </t>
  </si>
  <si>
    <t xml:space="preserve">TEMA CON CINTOS </t>
  </si>
  <si>
    <t xml:space="preserve">IMPULSO A ABANICOS </t>
  </si>
  <si>
    <t xml:space="preserve">CHECK OUT PROMO BROCHAS </t>
  </si>
  <si>
    <t>CAMPAÑA DE MEMBRESIAS</t>
  </si>
  <si>
    <t xml:space="preserve">interaccion </t>
  </si>
  <si>
    <t> impulso tiktok</t>
  </si>
  <si>
    <t> tip</t>
  </si>
  <si>
    <t> promocion</t>
  </si>
  <si>
    <t> publicacion tendencia</t>
  </si>
  <si>
    <t> video tik tok  +dia del padre</t>
  </si>
  <si>
    <t> 7 historias</t>
  </si>
  <si>
    <t>7 historias</t>
  </si>
  <si>
    <t>  7 historias</t>
  </si>
  <si>
    <t>INCREMENTO TICKET PROMEDIO</t>
  </si>
  <si>
    <t>221,73</t>
  </si>
  <si>
    <t>PROMOCION DE BROCHAS</t>
  </si>
  <si>
    <t>ABANICO DE MANO EN CHEECK OUT</t>
  </si>
  <si>
    <t>PROMOCION CINTOS $59 14 AL 30 DE JUNIO</t>
  </si>
  <si>
    <t>ENVOLTURA GRATIS EN LA COMPRA DE BISUTERIA FINA  11 AL 20 DE JUNIO</t>
  </si>
  <si>
    <t>ACCESORIOS 3X1 15 MAYO AL 30 DE JULIO</t>
  </si>
  <si>
    <t>LLAVERO GRATIS EN COMPRAS MAYORES A $200  1 AL 30 DE JUNIO</t>
  </si>
  <si>
    <t>ESTRATEGIAS SEMANALES SEMANA 21</t>
  </si>
  <si>
    <t xml:space="preserve">PROMOTORIA EN LABIALES </t>
  </si>
  <si>
    <t>PROMOCIONES PINK UP (COSMETIQUERA Y GLITTER)</t>
  </si>
  <si>
    <t>E6 Y E10</t>
  </si>
  <si>
    <t xml:space="preserve">IMPULSO A HUGGIES </t>
  </si>
  <si>
    <t>E6 -10</t>
  </si>
  <si>
    <t>RETO CHEK OUT/ REGALITOS EN VENTAS MAYORES</t>
  </si>
  <si>
    <t>E6 - E10</t>
  </si>
  <si>
    <t xml:space="preserve">TEMA CON SOMBRAS Y DELNEADORES DE COLORES </t>
  </si>
  <si>
    <t xml:space="preserve">GENERAR FOLIOS </t>
  </si>
  <si>
    <t xml:space="preserve">DECORACION DE FACHADA CON GLOBOS </t>
  </si>
  <si>
    <t xml:space="preserve">AUDITORIA EN LAS 5 ESTRELLAS DE LA VENTA </t>
  </si>
  <si>
    <t>frase del dia</t>
  </si>
  <si>
    <t xml:space="preserve">tip </t>
  </si>
  <si>
    <t>publicacion de impulso</t>
  </si>
  <si>
    <t xml:space="preserve"> campaña puntos </t>
  </si>
  <si>
    <t>tip tendencia</t>
  </si>
  <si>
    <t>pub tematica gay</t>
  </si>
  <si>
    <t> todas</t>
  </si>
  <si>
    <t>promocion tratamientos (rutina para principiantes) tik tok</t>
  </si>
  <si>
    <t>video mascarillas</t>
  </si>
  <si>
    <t>tik tok sombras nude</t>
  </si>
  <si>
    <t>tik tok sombras coloridas</t>
  </si>
  <si>
    <t xml:space="preserve">pictorial </t>
  </si>
  <si>
    <t xml:space="preserve">7 historias </t>
  </si>
  <si>
    <t xml:space="preserve"> 7 historias </t>
  </si>
  <si>
    <t>E1 A E6</t>
  </si>
  <si>
    <t>30% TRATAMIENTOS</t>
  </si>
  <si>
    <t>700.69, 9 PIEZAS</t>
  </si>
  <si>
    <t>COSMETIQUERA GRATIS EN LA COMPRA DE $200 EN PINK UP</t>
  </si>
  <si>
    <t>REGALOS EN LA COMPRA DE $200 $300 Y $500</t>
  </si>
  <si>
    <t>98, $5782</t>
  </si>
  <si>
    <t>364 PIEZAS</t>
  </si>
  <si>
    <t>ESTRATEGIAS SEMANALES SEMANA 22</t>
  </si>
  <si>
    <t xml:space="preserve">PROMOTORIA EN CINTOS </t>
  </si>
  <si>
    <t xml:space="preserve">37 piezas,$2183.37 </t>
  </si>
  <si>
    <t xml:space="preserve">PROMOTORIA EN TRATAMIENTOS </t>
  </si>
  <si>
    <t>11 piezas</t>
  </si>
  <si>
    <t>E1 -E5</t>
  </si>
  <si>
    <t xml:space="preserve">REDONDEO EN REGALITOS </t>
  </si>
  <si>
    <t>316 regalos</t>
  </si>
  <si>
    <t xml:space="preserve">IMPULSO A TOALLITAS DESINFECTANTES </t>
  </si>
  <si>
    <t>PROMOTORIA DE PROMOCIONES</t>
  </si>
  <si>
    <t>$15578.80, 543 piezas</t>
  </si>
  <si>
    <t>REGALITOS EN COMPRAS DE $200 $300 Y $500</t>
  </si>
  <si>
    <t>89 regalos</t>
  </si>
  <si>
    <t xml:space="preserve"> PROMOCIONES PINK UP </t>
  </si>
  <si>
    <t xml:space="preserve">SOMBRAS TONOS NEUTROS NUEVAS TENDENCIAS </t>
  </si>
  <si>
    <t xml:space="preserve">IMPULSO A BROCHES </t>
  </si>
  <si>
    <t>E1-E10</t>
  </si>
  <si>
    <t xml:space="preserve">AUDITAR LAS 5 ESTRELLAS DE LA VENTA </t>
  </si>
  <si>
    <t>Generando Reporte</t>
  </si>
  <si>
    <t>pride day</t>
  </si>
  <si>
    <t>tik tok sombras</t>
  </si>
  <si>
    <t xml:space="preserve">imagen de interaccion </t>
  </si>
  <si>
    <t>promocion</t>
  </si>
  <si>
    <t xml:space="preserve">tik tok  </t>
  </si>
  <si>
    <t xml:space="preserve"> interaccion </t>
  </si>
  <si>
    <t> tendencia</t>
  </si>
  <si>
    <t>tik tok accesorios cabello</t>
  </si>
  <si>
    <t>pruducto impulso</t>
  </si>
  <si>
    <t xml:space="preserve">art en promocion </t>
  </si>
  <si>
    <t xml:space="preserve">tik tok </t>
  </si>
  <si>
    <t>producto llamativo</t>
  </si>
  <si>
    <t xml:space="preserve"> 8 historias </t>
  </si>
  <si>
    <t> 8 historias</t>
  </si>
  <si>
    <t>art impulso</t>
  </si>
  <si>
    <t xml:space="preserve"> 8 historias</t>
  </si>
  <si>
    <t>   </t>
  </si>
  <si>
    <t>240 piezas</t>
  </si>
  <si>
    <t>12 piezas</t>
  </si>
  <si>
    <t>LABIALES 9.99</t>
  </si>
  <si>
    <t>$4035.96, 404 piezas</t>
  </si>
  <si>
    <t>BROCHAS 50%</t>
  </si>
  <si>
    <t>230 piezas brochas</t>
  </si>
  <si>
    <t>261 piezas</t>
  </si>
  <si>
    <t>E4-E7-E8-E9-E10</t>
  </si>
  <si>
    <t>PROMOCION TODAS LAS BOLSAS 50% 1 AL 31 JULIO</t>
  </si>
  <si>
    <t>43 piezas</t>
  </si>
  <si>
    <t xml:space="preserve">DIJE PARA COLLAR  $1.99 </t>
  </si>
  <si>
    <t>ESTRATEGIAS SEMANALES SEMANA 23</t>
  </si>
  <si>
    <t>PROMOTORIA EN BOLSAS</t>
  </si>
  <si>
    <t>PROMOTORIA COSMETIQUERA PINK UP COMPRA DE 200</t>
  </si>
  <si>
    <t>PROMOTORIA DE  BROCHAS</t>
  </si>
  <si>
    <t xml:space="preserve">PROMOTORIA DE COSMETIQUERAS </t>
  </si>
  <si>
    <t xml:space="preserve"> COSMETIQUERA DE PINK UP </t>
  </si>
  <si>
    <t xml:space="preserve">TICKET PROMEDIO </t>
  </si>
  <si>
    <t> REGALITOS DE $200 $300 $500</t>
  </si>
  <si>
    <t xml:space="preserve">impulso a mascarillas nuevas </t>
  </si>
  <si>
    <t xml:space="preserve">IMPULSO EN CHECK OUT A BLOQUEADORES </t>
  </si>
  <si>
    <t>ALIANZA POR SUCURSAL</t>
  </si>
  <si>
    <t>CUPONES</t>
  </si>
  <si>
    <t xml:space="preserve">toDAS </t>
  </si>
  <si>
    <t> VIDEO TIKTOK</t>
  </si>
  <si>
    <t xml:space="preserve"> INTERACCION </t>
  </si>
  <si>
    <t>PRODUCTO IMPULSO  + VIDEO TIK TOK</t>
  </si>
  <si>
    <t xml:space="preserve"> PROMOCIONES + VIDEO TIK TOK </t>
  </si>
  <si>
    <t xml:space="preserve"> PRODUCTO IMPULSO + VIDEO TIKTOK </t>
  </si>
  <si>
    <t> VIDEO TIK TOK  +  HACK BELLEZA</t>
  </si>
  <si>
    <t>TENDENCIA</t>
  </si>
  <si>
    <t>8 HISTORIAS</t>
  </si>
  <si>
    <t>COSMETIQUERA GRATIS EN LA COMPRA DE $200 DE PINK UP</t>
  </si>
  <si>
    <t>40% TRATAMIENTOS</t>
  </si>
  <si>
    <t>PESTAÑA GRATIS EN LA COMPRA DE $200</t>
  </si>
  <si>
    <t>ESTRATEGIAS SEMANALES SEMANA 24</t>
  </si>
  <si>
    <t>IMPORTE GENERADO</t>
  </si>
  <si>
    <t>E1Y E5</t>
  </si>
  <si>
    <t xml:space="preserve">PROMOCION 3X1 ACESORIOS </t>
  </si>
  <si>
    <t>E1,E3,E4,E5</t>
  </si>
  <si>
    <t xml:space="preserve">PROMOTORIA DE ESMALTE + POLVO </t>
  </si>
  <si>
    <t xml:space="preserve">PROMOTORIA EN CHECK OUT </t>
  </si>
  <si>
    <t xml:space="preserve">impulso a mascarillas negras </t>
  </si>
  <si>
    <t xml:space="preserve">IMPULSO A BALSAMOS </t>
  </si>
  <si>
    <t>AUDITORIA EN RECEPCION DE MERCANCIA</t>
  </si>
  <si>
    <t>SEGUIMIENTO EN LAS 5 ESTRELLAS DE LA VENTA</t>
  </si>
  <si>
    <t>impulso + interaccion</t>
  </si>
  <si>
    <t>video tiktok</t>
  </si>
  <si>
    <t>PRODUCTO nuevo  + VIDEO TIK TOK</t>
  </si>
  <si>
    <t xml:space="preserve"> PRODUCTO nuevo + VIDEO TIKTOK </t>
  </si>
  <si>
    <t>producto impulso  HACK BELLEZA</t>
  </si>
  <si>
    <t>PROMOCION  BOLSAS 50% 1 AL 31 JULIO</t>
  </si>
  <si>
    <t>ESTRATEGIAS SEMANALES SEMANA 25</t>
  </si>
  <si>
    <t>E1 Y E5</t>
  </si>
  <si>
    <t>PROMOTORIA EN DIJE $1.99</t>
  </si>
  <si>
    <t xml:space="preserve">E1 E3 E4 E5 </t>
  </si>
  <si>
    <t xml:space="preserve">PROMOTORIA POLVO PARA UÑAS </t>
  </si>
  <si>
    <t>POLVO PARA U;AS</t>
  </si>
  <si>
    <t>LABIALES DE PROMOCION</t>
  </si>
  <si>
    <t>E7-E10</t>
  </si>
  <si>
    <t>BOLSA DE PROMOCION</t>
  </si>
  <si>
    <t>EXHIBICION DE RIMEL EN CHECK OUT</t>
  </si>
  <si>
    <t xml:space="preserve">IMPULSO EN LABIALES DE $19.99 SIN PROMOCION </t>
  </si>
  <si>
    <t>SE REALIZO EL VIDEO DE CAPACITACION DE APLICACION DE PESTAÑAS</t>
  </si>
  <si>
    <t>tik tok correctores + producto bonito</t>
  </si>
  <si>
    <t>interccion</t>
  </si>
  <si>
    <t xml:space="preserve">producto impulso  +tik tok </t>
  </si>
  <si>
    <t>RIMEL EN CHECK OUT</t>
  </si>
  <si>
    <t>E1-E5-E6-E7-E8-E9-E10</t>
  </si>
  <si>
    <t xml:space="preserve">ACCESORIOS $9.99 </t>
  </si>
  <si>
    <t>ESTRATEGIAS SEMANALES SEMANA 26</t>
  </si>
  <si>
    <t>PALETT FEST</t>
  </si>
  <si>
    <t xml:space="preserve">RETO CHECK OUT </t>
  </si>
  <si>
    <t xml:space="preserve">E1Y E5 </t>
  </si>
  <si>
    <t xml:space="preserve">E4 </t>
  </si>
  <si>
    <t>BOLSAS 50%</t>
  </si>
  <si>
    <t>PROMOTORIA EN BROCHAS</t>
  </si>
  <si>
    <t>PALET FEST</t>
  </si>
  <si>
    <t>PESTA;AS EN COMPRAS DE $200</t>
  </si>
  <si>
    <t xml:space="preserve">TEMA CON SOMBRAS DE PROMOCION </t>
  </si>
  <si>
    <t xml:space="preserve">IMPULSO ARETE LARGO </t>
  </si>
  <si>
    <t>PROMO SOMBRAS + TIP</t>
  </si>
  <si>
    <t xml:space="preserve">INTERACCION </t>
  </si>
  <si>
    <t>PRODUCTO IMPULSO + VIDEO TIK TOK</t>
  </si>
  <si>
    <t xml:space="preserve">PRODUCTO IMPULSO VIDEO TIK TOK </t>
  </si>
  <si>
    <t xml:space="preserve"> PRODUCTO  + VIDEO TIKTOK </t>
  </si>
  <si>
    <t xml:space="preserve">PRODUCTO NOVEDOSO + TIK TOK </t>
  </si>
  <si>
    <t>TIK TOK + INTERACCION</t>
  </si>
  <si>
    <t>PESTAÑAS DE REGALO EN LA COMPRA DE $200</t>
  </si>
  <si>
    <t>ESTRATEGIAS SEMANALES SEMANA 27</t>
  </si>
  <si>
    <t xml:space="preserve">PROMOTORIA EN SOMBRAS BISSU </t>
  </si>
  <si>
    <t xml:space="preserve">COSMETIQUERAS </t>
  </si>
  <si>
    <t xml:space="preserve">SANDALIAS Y CACHUCHAS </t>
  </si>
  <si>
    <t>PROMOTORIA DE COSMETIQUERA</t>
  </si>
  <si>
    <t>PROMOTORIA EN SOMBRA BISSU</t>
  </si>
  <si>
    <t>PROMOTORIA AGREGAR UN ARTICULO</t>
  </si>
  <si>
    <t xml:space="preserve">IMPULSO A RIZADORES </t>
  </si>
  <si>
    <t xml:space="preserve">IMPULSO A ACCESORIOS PARA CABELLO </t>
  </si>
  <si>
    <t>VENTAS MAYOR A $200</t>
  </si>
  <si>
    <t>tip belleza +
producto novedoso</t>
  </si>
  <si>
    <t>Interacción + tik tok tutorial</t>
  </si>
  <si>
    <t>public ANHELO -temor + tip salud</t>
  </si>
  <si>
    <t xml:space="preserve">outfit de la semana +
tik tok </t>
  </si>
  <si>
    <t xml:space="preserve">promociones +
tik tok </t>
  </si>
  <si>
    <t>tendencia +
tik tok producto impulso</t>
  </si>
  <si>
    <t>Interacción + tik tok producto novedoso</t>
  </si>
  <si>
    <t>promocion maquillaje bissu gratis sombra</t>
  </si>
  <si>
    <t>cosmetiqueras 50%</t>
  </si>
  <si>
    <t>HORQUILLAS AL 2X1 (2 AL 8 AGOSTO)</t>
  </si>
  <si>
    <t>ESTRATEGIAS SEMANALES SEMANA 28</t>
  </si>
  <si>
    <t>E1 E3 E4 E5</t>
  </si>
  <si>
    <t>PROmocion maquillaje bissu gratis sombras</t>
  </si>
  <si>
    <t xml:space="preserve">PROMOTORIA BROCHAS </t>
  </si>
  <si>
    <t>PROMOTORIA DE CINTOS</t>
  </si>
  <si>
    <t>PROMOTORIA DE BROCHAS</t>
  </si>
  <si>
    <t xml:space="preserve">impulso a horquillas en tema y check out </t>
  </si>
  <si>
    <t xml:space="preserve">impulso a delineadores de colores </t>
  </si>
  <si>
    <t>IMPULSO DE CHECKOUT DE RIMEL Y RIZADOR</t>
  </si>
  <si>
    <t>tip  belleza+
producto impulso</t>
  </si>
  <si>
    <t xml:space="preserve">productos de la semana +
tik tok </t>
  </si>
  <si>
    <t>POLVO PARA UÑA GRATIS EN LA COMPRA DE ESMALTE</t>
  </si>
  <si>
    <t>CINTOS 9 AL 15 AGOSTO $59.99</t>
  </si>
  <si>
    <t>ESTRATEGIAS SEMANALES SEMANA 29</t>
  </si>
  <si>
    <t xml:space="preserve">PROMOCION DE TRATAMIENTOS </t>
  </si>
  <si>
    <t>E1,E4,E5</t>
  </si>
  <si>
    <t xml:space="preserve">PROMOCION DE ILUMINADORES </t>
  </si>
  <si>
    <t xml:space="preserve">PROMOCION DE LABIALES </t>
  </si>
  <si>
    <t xml:space="preserve">ARTICULO DE REGALO  </t>
  </si>
  <si>
    <t xml:space="preserve">BEAUTY BOX </t>
  </si>
  <si>
    <t xml:space="preserve">MASCARILLA NEGRA EN CHECK OUT </t>
  </si>
  <si>
    <t xml:space="preserve">MASCARILLAS EN CHECK OUT </t>
  </si>
  <si>
    <t xml:space="preserve">TEMA DE GLITTER </t>
  </si>
  <si>
    <t>SOMBRA GRATIS EN LA COMPRA DE MAQUILLAJE</t>
  </si>
  <si>
    <t>CAJA DE REGALO GRATIS EN LA COMPRA DE ACERO INOXIDABLE</t>
  </si>
  <si>
    <t>LENTES L202129 A $79</t>
  </si>
  <si>
    <t>ESTRATEGIAS SEMANALES SEMANA 30</t>
  </si>
  <si>
    <t xml:space="preserve">ticKET PROMEDIO </t>
  </si>
  <si>
    <t>compras $200 $300 $500</t>
  </si>
  <si>
    <t>PROMOCION DE BOLSAS</t>
  </si>
  <si>
    <t xml:space="preserve">PROMOCION DE POLVO DE UÑAS </t>
  </si>
  <si>
    <t>PROMOCION DE BOLSA</t>
  </si>
  <si>
    <t>COMPRAS $200 $300 $500</t>
  </si>
  <si>
    <t xml:space="preserve">impulso a toallitas demaquillantes </t>
  </si>
  <si>
    <t xml:space="preserve">impulso a toallitas antibacteriales </t>
  </si>
  <si>
    <t xml:space="preserve">impulso a toallitas quitaesmaltes </t>
  </si>
  <si>
    <t>E4,E9 Y E10</t>
  </si>
  <si>
    <t>SENDERO EN CASA</t>
  </si>
  <si>
    <t>E4,E7,E8,E9,E10</t>
  </si>
  <si>
    <t>SONIDO AMBIENTAL</t>
  </si>
  <si>
    <t xml:space="preserve">promocion tratamientos </t>
  </si>
  <si>
    <t>promocion tratamientos</t>
  </si>
  <si>
    <t>Promocion de iluminadores</t>
  </si>
  <si>
    <t>BOLSA A $99</t>
  </si>
  <si>
    <t>ESTRATEGIAS SEMANALES SEMANA 31</t>
  </si>
  <si>
    <t>e1-E5</t>
  </si>
  <si>
    <t xml:space="preserve">beauty box </t>
  </si>
  <si>
    <t xml:space="preserve">mejorAR ROTACION </t>
  </si>
  <si>
    <t>e5</t>
  </si>
  <si>
    <t>accesorio 9.99</t>
  </si>
  <si>
    <t xml:space="preserve">mEJORAR ROTACION </t>
  </si>
  <si>
    <t>impulsar producto caro</t>
  </si>
  <si>
    <t>E1,E4 E5</t>
  </si>
  <si>
    <t xml:space="preserve">BEAUTY box </t>
  </si>
  <si>
    <t>IMPULSO A LLAVEROS</t>
  </si>
  <si>
    <t>IMPULSO A LABIALES DE $24.99</t>
  </si>
  <si>
    <t>E4-E9 Y E10</t>
  </si>
  <si>
    <t xml:space="preserve">CAPACITACION EN SENDERO EN CASA </t>
  </si>
  <si>
    <t xml:space="preserve">GENERAR TRAFICO </t>
  </si>
  <si>
    <t xml:space="preserve">PIERCING PARTY </t>
  </si>
  <si>
    <t>PROMOCION DE TEMPORADA SOMBREROS, SANDALIAS Y ABANICOS</t>
  </si>
  <si>
    <t>TRATAMIENTOS 50%</t>
  </si>
  <si>
    <t>SOMBRA BISSU DE REGALO EN COMPRA DE MAQUILLAJE BISSU</t>
  </si>
  <si>
    <t>BOLSAS $99</t>
  </si>
  <si>
    <t>ESTRATEGIAS SEMANALES SEMANA 32</t>
  </si>
  <si>
    <t>PROMOTORIA EN BOLSA</t>
  </si>
  <si>
    <t xml:space="preserve">PROMOTORIA DE TRATAMIENTOS </t>
  </si>
  <si>
    <t>PROMOTORIA EN ILUMINADORES</t>
  </si>
  <si>
    <t>PROMOTORIA EN ABANICO</t>
  </si>
  <si>
    <t xml:space="preserve">IMPULSO EN CHECK OUT A ABANICOS EN PROMOCION </t>
  </si>
  <si>
    <t>DE E7 A E10</t>
  </si>
  <si>
    <t xml:space="preserve">IMPULSO EN CHECK OUT A LABIALES  EN PROMOCION </t>
  </si>
  <si>
    <t xml:space="preserve">IMPULSO EN CHECK OUT A ILUMINADORES  EN PROMOCION </t>
  </si>
  <si>
    <t>Interacción + producto novedoso</t>
  </si>
  <si>
    <t>ESTRATEGIAS SEMANALES SEMANA 33</t>
  </si>
  <si>
    <t>LABIALES 14.99</t>
  </si>
  <si>
    <t>CINTOS 49.99</t>
  </si>
  <si>
    <t xml:space="preserve">CINTOS  </t>
  </si>
  <si>
    <t xml:space="preserve">impulso a sombras de colores </t>
  </si>
  <si>
    <t>GENERAR FOLIIOS</t>
  </si>
  <si>
    <t>impulso a labiales de 14.99</t>
  </si>
  <si>
    <t xml:space="preserve">impulso a delineadores </t>
  </si>
  <si>
    <t xml:space="preserve">exibiciones coloridas </t>
  </si>
  <si>
    <t xml:space="preserve">promociones </t>
  </si>
  <si>
    <t xml:space="preserve">SACAR GRASA </t>
  </si>
  <si>
    <t>LABIALES A $14.99</t>
  </si>
  <si>
    <t>ILUMINADORES $24.99</t>
  </si>
  <si>
    <t>CINTOS $49</t>
  </si>
  <si>
    <t>ESTRATEGIAS SEMANALES SEMANA 34</t>
  </si>
  <si>
    <t>COMPRAS $200 Y $300</t>
  </si>
  <si>
    <t>SOMBRAS 50%</t>
  </si>
  <si>
    <t xml:space="preserve">IMPULSO  ACEITES </t>
  </si>
  <si>
    <t xml:space="preserve">LABIALES EN PROMOCION </t>
  </si>
  <si>
    <t xml:space="preserve">TEMA IMPULSO A ILUMINADORES </t>
  </si>
  <si>
    <t xml:space="preserve">productos de la semana </t>
  </si>
  <si>
    <t>TRATAMIENTOS A $39.99</t>
  </si>
  <si>
    <t>RELOJ A $99</t>
  </si>
  <si>
    <t>ESTRATEGIAS SEMANALES SEMANA 35</t>
  </si>
  <si>
    <t xml:space="preserve">RELOJ  </t>
  </si>
  <si>
    <t>COSMETIQUERAS $79</t>
  </si>
  <si>
    <t xml:space="preserve">IMPULSO A DESMAQUILLANTES </t>
  </si>
  <si>
    <t xml:space="preserve">IMPULSO A ESPONJAS </t>
  </si>
  <si>
    <t xml:space="preserve">TEMA CON BROCHES </t>
  </si>
  <si>
    <t xml:space="preserve">Interacción </t>
  </si>
  <si>
    <t>PROMOCION ESMALTES</t>
  </si>
  <si>
    <t>ACERO AL 50% CODIGOS VIEJOS</t>
  </si>
  <si>
    <t>RELOJ CODIGOS 19-20 A $99</t>
  </si>
  <si>
    <t>ESTRATEGIAS SEMANALES SEMANA 36</t>
  </si>
  <si>
    <t>CHECK OUT</t>
  </si>
  <si>
    <t xml:space="preserve">IMPULSO A PINTURA HALLOWEEN </t>
  </si>
  <si>
    <t xml:space="preserve">IMPULSO A PESTAÑAS EN PROMOCION </t>
  </si>
  <si>
    <t xml:space="preserve">IMPULSO A DELINEADORES VIEJOS </t>
  </si>
  <si>
    <t>GEL COLORTON</t>
  </si>
  <si>
    <t>j</t>
  </si>
  <si>
    <t>promociones</t>
  </si>
  <si>
    <t xml:space="preserve">     </t>
  </si>
  <si>
    <t>TODAS CAPRICHOS</t>
  </si>
  <si>
    <t>PESTA;AS DE BRILLOS</t>
  </si>
  <si>
    <t>DIJES A $4.99 DEL 7 AL 17 DE OCTUBRE</t>
  </si>
  <si>
    <t>ESTRATEGIAS SEMANALES SEMANA 37</t>
  </si>
  <si>
    <t xml:space="preserve">PROMOTORIA EN BROCHAS </t>
  </si>
  <si>
    <t>ARTICULOS 9.99</t>
  </si>
  <si>
    <t>E1-E3-E4-E5-E6</t>
  </si>
  <si>
    <t>ESMALTES DE GEL $19.99 1-31</t>
  </si>
  <si>
    <t>TRATAMIENTOS $39.99 1-31</t>
  </si>
  <si>
    <t>PESTAÑAS DE BRILLOS $24.99</t>
  </si>
  <si>
    <t>ILUMINADORESS 24.99 15 -17 OCT</t>
  </si>
  <si>
    <t>BROCHA INDIVIDUAL 50% 11-15 OCT</t>
  </si>
  <si>
    <t>RELOJ $99</t>
  </si>
  <si>
    <t>E7-E8</t>
  </si>
  <si>
    <t>HORQUILLAS $3.99 11-31 OCT</t>
  </si>
  <si>
    <t>ESTRATEGIAS SEMANALES SEMANA 38</t>
  </si>
  <si>
    <t xml:space="preserve">PROMOTORIA EN MERCANCIA DE HALLOWEEN </t>
  </si>
  <si>
    <t>MERCANCIA HALLOWEEN</t>
  </si>
  <si>
    <t>CRAYON JUMBO</t>
  </si>
  <si>
    <t xml:space="preserve">IMPULSO A PINTURA PARA HALLOWEEN </t>
  </si>
  <si>
    <t xml:space="preserve">IMPULSO A DELINEADORES PARA HALLOWEEN </t>
  </si>
  <si>
    <t xml:space="preserve">IMPULSO A CORRECTORES </t>
  </si>
  <si>
    <t xml:space="preserve">MAQUILLAJES DE HALLOWEEN </t>
  </si>
  <si>
    <t xml:space="preserve">
2 producto impulso</t>
  </si>
  <si>
    <t>RIMEL DE IMPORTACION A $39.99 18-24 OCT</t>
  </si>
  <si>
    <t>E1-E4-E5</t>
  </si>
  <si>
    <t>CINTOS $49.99 21 AL 24 OCT</t>
  </si>
  <si>
    <t>RELOJ $99  17 OCT</t>
  </si>
  <si>
    <t>ESTRATEGIAS SEMANALES SEMANA 39</t>
  </si>
  <si>
    <t xml:space="preserve">MERCANCIA  DE HALLOWEEN </t>
  </si>
  <si>
    <t>MONEDEROS</t>
  </si>
  <si>
    <t>tiCKET PROMEDIO</t>
  </si>
  <si>
    <t>impulso a maquillaje de $7.99</t>
  </si>
  <si>
    <t xml:space="preserve">impulso a latex </t>
  </si>
  <si>
    <t xml:space="preserve">impulso a sangre falsa </t>
  </si>
  <si>
    <t xml:space="preserve">temas halloween </t>
  </si>
  <si>
    <t>CAPACITACION EN E5 EN CAJAS</t>
  </si>
  <si>
    <t xml:space="preserve">
1 producto impulso ´+ tik tok halloween</t>
  </si>
  <si>
    <t>Interacción + tik tok halloween</t>
  </si>
  <si>
    <t>public ANHELO -temor + tik tok halloween</t>
  </si>
  <si>
    <t>productos de la semana +
 tik tok halloween</t>
  </si>
  <si>
    <t>promociones+ tik tok halloween</t>
  </si>
  <si>
    <t>tendencia +
tik tok halloween</t>
  </si>
  <si>
    <t>Interacción + tik tok  tik tok halloween</t>
  </si>
  <si>
    <t>PESTAÑAS DE BRILLOS $24.99 1-31</t>
  </si>
  <si>
    <t>DESMAQUILLANTE $39.99 25-31OCT</t>
  </si>
  <si>
    <t>ESTRATEGIAS SEMANALES SEMANA 40</t>
  </si>
  <si>
    <t>Estrategias de Ticket Promedio</t>
  </si>
  <si>
    <t>1 solo Producto Exclusivo (puede ser dif cada dia)</t>
  </si>
  <si>
    <t>Productos Clave ( tratamientos, perfiladores, pinzas de ceja, liga elasticos)</t>
  </si>
  <si>
    <t xml:space="preserve">Redondeo 200  300 400 </t>
  </si>
  <si>
    <t xml:space="preserve">Producto Caro (promotora) </t>
  </si>
  <si>
    <t>AGOSTO</t>
  </si>
  <si>
    <t>SEPTIEMBRE</t>
  </si>
  <si>
    <t>MIERCOLES</t>
  </si>
  <si>
    <t xml:space="preserve">VIERNES </t>
  </si>
  <si>
    <t>SABADO</t>
  </si>
  <si>
    <t># SEMANA</t>
  </si>
  <si>
    <t>SEGUIMIENTO VENTAS</t>
  </si>
  <si>
    <t>PRODUCTO IMPULSAR</t>
  </si>
  <si>
    <t>PRODUCTOS CLAVE</t>
  </si>
  <si>
    <t>REDONDEO</t>
  </si>
  <si>
    <t>PRODUCTO CARO(PROMOTORA)</t>
  </si>
  <si>
    <t>13/08/2021</t>
  </si>
  <si>
    <t>14/08/2021</t>
  </si>
  <si>
    <t>APORTO $</t>
  </si>
  <si>
    <t>15/08/2021</t>
  </si>
  <si>
    <t>16/08/2021</t>
  </si>
  <si>
    <t>17/08/2021</t>
  </si>
  <si>
    <t>18/08/2021</t>
  </si>
  <si>
    <t>19/08/2021</t>
  </si>
  <si>
    <t>20/08/2021</t>
  </si>
  <si>
    <t>21/08/2021</t>
  </si>
  <si>
    <t>22/08/2021</t>
  </si>
  <si>
    <t>23/08/2021</t>
  </si>
  <si>
    <t>24/08/2021</t>
  </si>
  <si>
    <t>25/08/2021</t>
  </si>
  <si>
    <t>26/08/2021</t>
  </si>
  <si>
    <t>27/08/2021</t>
  </si>
  <si>
    <t>28/08/2021</t>
  </si>
  <si>
    <t>$200$300$500</t>
  </si>
  <si>
    <t>29/08/2021</t>
  </si>
  <si>
    <t>30/08/2021</t>
  </si>
  <si>
    <t>31/08/2021</t>
  </si>
  <si>
    <t>ESTUCHES DE MAQUILLAJE</t>
  </si>
  <si>
    <t>13/09/2021</t>
  </si>
  <si>
    <t>14/09/2021</t>
  </si>
  <si>
    <t>15/09/2021</t>
  </si>
  <si>
    <t>16/09/2021</t>
  </si>
  <si>
    <t>17/09/2021</t>
  </si>
  <si>
    <t>18/09/2021</t>
  </si>
  <si>
    <t>19/09/2021</t>
  </si>
  <si>
    <t>20/09/2021</t>
  </si>
  <si>
    <t>21/09/2021</t>
  </si>
  <si>
    <t>22/09/2021</t>
  </si>
  <si>
    <t>23/09/2021</t>
  </si>
  <si>
    <t>24/09/2021</t>
  </si>
  <si>
    <t>25/09/2021</t>
  </si>
  <si>
    <t>26/09/2021</t>
  </si>
  <si>
    <t>27/09/2021</t>
  </si>
  <si>
    <t>28/09/2021</t>
  </si>
  <si>
    <t>29/09/2021</t>
  </si>
  <si>
    <t>30/09/2021</t>
  </si>
  <si>
    <t>Diana y Yaqui</t>
  </si>
  <si>
    <t>Jose</t>
  </si>
  <si>
    <t xml:space="preserve">Domingo </t>
  </si>
  <si>
    <t xml:space="preserve">Lunes </t>
  </si>
  <si>
    <t>Martes</t>
  </si>
  <si>
    <t>Miercoles</t>
  </si>
  <si>
    <t>Jueves</t>
  </si>
  <si>
    <t xml:space="preserve">Viernes </t>
  </si>
  <si>
    <t>Sabado</t>
  </si>
  <si>
    <t>Fatima</t>
  </si>
  <si>
    <t>Leo</t>
  </si>
  <si>
    <t>Martha</t>
  </si>
  <si>
    <t>Pamela</t>
  </si>
  <si>
    <t>Paola</t>
  </si>
  <si>
    <t>SEMANA 20</t>
  </si>
  <si>
    <t>VENTA</t>
  </si>
  <si>
    <t>SUC/FECHA</t>
  </si>
  <si>
    <t>13/06/2021</t>
  </si>
  <si>
    <t>14/06/2021</t>
  </si>
  <si>
    <t>15/06/2021</t>
  </si>
  <si>
    <t>16/06/2021</t>
  </si>
  <si>
    <t>17/06/2021</t>
  </si>
  <si>
    <t>18/06/2021</t>
  </si>
  <si>
    <t>19/06/2021</t>
  </si>
  <si>
    <t>TOTAL</t>
  </si>
  <si>
    <t>CONTADOR</t>
  </si>
  <si>
    <t>GLOBAL</t>
  </si>
  <si>
    <t>SEMANA 21</t>
  </si>
  <si>
    <t>20/06/2021</t>
  </si>
  <si>
    <t>21/06/2021</t>
  </si>
  <si>
    <t>22/06/2021</t>
  </si>
  <si>
    <t>23/06/2021</t>
  </si>
  <si>
    <t>24/06/2021</t>
  </si>
  <si>
    <t>25/06/2021</t>
  </si>
  <si>
    <t>26/06/2021</t>
  </si>
  <si>
    <t>SEMANA 22</t>
  </si>
  <si>
    <t>27/06/2021</t>
  </si>
  <si>
    <t>28/06/2021</t>
  </si>
  <si>
    <t>29/06/2021</t>
  </si>
  <si>
    <t>30/06/2021</t>
  </si>
  <si>
    <t>SEMANA 23</t>
  </si>
  <si>
    <t>SEMANA 24</t>
  </si>
  <si>
    <t>13/07/2021</t>
  </si>
  <si>
    <t>14/07/2021</t>
  </si>
  <si>
    <t>15/07/2021</t>
  </si>
  <si>
    <t>16/07/2021</t>
  </si>
  <si>
    <t>17/07/2021</t>
  </si>
  <si>
    <t>SEMANA 25</t>
  </si>
  <si>
    <t>18/7/2021</t>
  </si>
  <si>
    <t>19/7/2022</t>
  </si>
  <si>
    <t>20/7/2023</t>
  </si>
  <si>
    <t>21/7/2024</t>
  </si>
  <si>
    <t>22/7/2025</t>
  </si>
  <si>
    <t>23/7/2026</t>
  </si>
  <si>
    <t>24/7/2027</t>
  </si>
  <si>
    <t>SEMANA 26</t>
  </si>
  <si>
    <t>25/7/2021</t>
  </si>
  <si>
    <t>26/7/2022</t>
  </si>
  <si>
    <t>27/7/2023</t>
  </si>
  <si>
    <t>28/7/2024</t>
  </si>
  <si>
    <t>29/7/2025</t>
  </si>
  <si>
    <t>30/7/2026</t>
  </si>
  <si>
    <t>31/7/2027</t>
  </si>
  <si>
    <t>25/07/2021</t>
  </si>
  <si>
    <t>26/7/2021</t>
  </si>
  <si>
    <t>27/7/2021</t>
  </si>
  <si>
    <t>28/7/2021</t>
  </si>
  <si>
    <t>29/7/2021</t>
  </si>
  <si>
    <t>30/7/2021</t>
  </si>
  <si>
    <t>SEMANA 27</t>
  </si>
  <si>
    <t>SEMANA 28</t>
  </si>
  <si>
    <t>SEMANA 29</t>
  </si>
  <si>
    <t>SEMANA 30</t>
  </si>
  <si>
    <t>SEMANA 31</t>
  </si>
  <si>
    <t>CONTADOR DE VISITAS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</si>
  <si>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</si>
  <si>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</si>
  <si>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</si>
  <si>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</si>
  <si>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</si>
  <si>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</si>
  <si>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</si>
  <si>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</si>
  <si>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</si>
  <si>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</si>
  <si>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</si>
  <si>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folios</t>
  </si>
  <si>
    <t>SEMANA 43</t>
  </si>
  <si>
    <t>SUC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</si>
</sst>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0.0"/>
    <numFmt numFmtId="168" formatCode="&quot;$&quot;#,##0.00"/>
    <numFmt numFmtId="169" formatCode="0.0%"/>
    <numFmt numFmtId="170" formatCode="[$-F800]dddd\,\ mmmm\ dd\,\ yyyy"/>
    <numFmt numFmtId="171" formatCode="#,##0.0"/>
    <numFmt numFmtId="172" formatCode="_-[$$-80A]* #,##0.00_-;\-[$$-80A]* #,##0.00_-;_-[$$-80A]* &quot;-&quot;??_-;_-@_-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Lato"/>
    </font>
    <font>
      <sz val="11"/>
      <color rgb="FF000000"/>
      <name val="Calibri"/>
      <family val="2"/>
    </font>
    <font>
      <sz val="11"/>
      <color rgb="FF000000"/>
      <name val="Calibri"/>
    </font>
    <font>
      <sz val="10"/>
      <color rgb="FF000000"/>
      <name val="ARIAL"/>
      <charset val="1"/>
    </font>
    <font>
      <sz val="10"/>
      <color rgb="FF000000"/>
      <name val="Arial"/>
    </font>
    <font>
      <sz val="11"/>
      <name val="Calibri"/>
      <family val="2"/>
    </font>
    <font>
      <sz val="9"/>
      <color rgb="FF000000"/>
      <name val="Tahoma"/>
      <charset val="1"/>
    </font>
    <font>
      <sz val="9"/>
      <color rgb="FF000000"/>
      <name val="ARIAL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0"/>
      <name val="Lato"/>
    </font>
    <font>
      <sz val="11"/>
      <color rgb="FF000000"/>
      <name val="Century Gothic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20"/>
      <color rgb="FF000000"/>
      <name val="Century Gothic"/>
      <family val="2"/>
    </font>
    <font>
      <b/>
      <sz val="14"/>
      <color rgb="FF000000"/>
      <name val="Century Gothic"/>
      <family val="2"/>
    </font>
    <font>
      <b/>
      <sz val="14"/>
      <color rgb="FF000000"/>
      <name val="Calibri"/>
      <family val="2"/>
    </font>
    <font>
      <b/>
      <sz val="12"/>
      <color rgb="FF000000"/>
      <name val="Century Gothic"/>
      <family val="2"/>
    </font>
    <font>
      <sz val="11"/>
      <color rgb="FF1F497D"/>
      <name val="Century Gothic"/>
      <family val="2"/>
    </font>
    <font>
      <sz val="12"/>
      <color rgb="FF000000"/>
      <name val="Century Gothic"/>
      <family val="2"/>
    </font>
    <font>
      <sz val="10"/>
      <color rgb="FF000000"/>
      <name val="Calibri"/>
    </font>
    <font>
      <sz val="10"/>
      <color theme="1"/>
      <name val="Calibri"/>
    </font>
    <font>
      <sz val="11"/>
      <color rgb="FF000000"/>
      <name val="Arial"/>
    </font>
    <font>
      <b/>
      <sz val="11"/>
      <color theme="1"/>
      <name val="Arial"/>
      <family val="2"/>
    </font>
    <font>
      <b/>
      <sz val="12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9"/>
      <color theme="1"/>
      <name val="Arial"/>
    </font>
    <font>
      <b/>
      <sz val="16"/>
      <color theme="1"/>
      <name val="Arial"/>
    </font>
    <font>
      <b/>
      <sz val="9"/>
      <color theme="1"/>
      <name val="Arial"/>
    </font>
    <font>
      <b/>
      <sz val="14"/>
      <color theme="1"/>
      <name val="Arial"/>
    </font>
    <font>
      <sz val="11"/>
      <name val="Calibri"/>
    </font>
    <font>
      <sz val="12"/>
      <color rgb="FF000000"/>
      <name val="Arial"/>
    </font>
    <font>
      <b/>
      <sz val="11"/>
      <color rgb="FF000000"/>
      <name val="Century Gothic"/>
    </font>
    <font>
      <sz val="11"/>
      <color rgb="FF000000"/>
      <name val="Century Gothic"/>
    </font>
    <font>
      <b/>
      <sz val="11"/>
      <color rgb="FF000000"/>
      <name val="Arial"/>
      <charset val="1"/>
    </font>
    <font>
      <b/>
      <sz val="18"/>
      <color theme="1"/>
      <name val="Calibri"/>
      <family val="2"/>
      <scheme val="minor"/>
    </font>
    <font>
      <sz val="11"/>
      <color rgb="FF000000"/>
      <name val="Arial"/>
      <charset val="1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charset val="1"/>
    </font>
    <font>
      <sz val="10"/>
      <color theme="1"/>
      <name val="Arial"/>
    </font>
    <font>
      <b/>
      <sz val="18"/>
      <color rgb="FF000000"/>
      <name val="Calibri"/>
    </font>
    <font>
      <b/>
      <sz val="16"/>
      <color rgb="FF000000"/>
      <name val="Arial"/>
    </font>
    <font>
      <sz val="9"/>
      <color rgb="FF000000"/>
      <name val="Arial"/>
      <family val="2"/>
    </font>
    <font>
      <b/>
      <sz val="11"/>
      <name val="Trebuchet MS"/>
    </font>
    <font>
      <b/>
      <sz val="11"/>
      <color rgb="FF000000"/>
      <name val="Calibri"/>
    </font>
    <font>
      <b/>
      <sz val="14"/>
      <color theme="1"/>
      <name val="Calibri"/>
      <family val="2"/>
      <scheme val="minor"/>
    </font>
    <font>
      <sz val="11"/>
      <color theme="1"/>
      <name val="Mangal"/>
    </font>
    <font>
      <sz val="11"/>
      <color rgb="FF000000"/>
      <name val="Mangal"/>
    </font>
    <font>
      <b/>
      <sz val="11"/>
      <color rgb="FF000000"/>
      <name val="Century Gothic"/>
      <family val="2"/>
    </font>
    <font>
      <b/>
      <sz val="11"/>
      <color rgb="FF000000"/>
      <name val="Arial"/>
      <family val="2"/>
    </font>
    <font>
      <b/>
      <sz val="20"/>
      <color rgb="FF000000"/>
      <name val="Century Gothic"/>
    </font>
    <font>
      <sz val="11"/>
      <color rgb="FFFF0000"/>
      <name val="Arial"/>
    </font>
    <font>
      <sz val="11"/>
      <color theme="1"/>
      <name val="Calibri"/>
    </font>
    <font>
      <sz val="8"/>
      <color rgb="FF000000"/>
      <name val="Calibri"/>
    </font>
    <font>
      <b/>
      <sz val="9"/>
      <color rgb="FF000000"/>
      <name val="ARIAL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entury Gothic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33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28CD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5CEEF"/>
        <bgColor indexed="64"/>
      </patternFill>
    </fill>
    <fill>
      <patternFill patternType="solid">
        <fgColor rgb="FFFF33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817B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C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CC66FF"/>
        <bgColor rgb="FF000000"/>
      </patternFill>
    </fill>
    <fill>
      <patternFill patternType="solid">
        <fgColor rgb="FFFC12A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60093"/>
        <bgColor rgb="FF000000"/>
      </patternFill>
    </fill>
    <fill>
      <patternFill patternType="solid">
        <fgColor rgb="FFB73AE0"/>
        <bgColor indexed="64"/>
      </patternFill>
    </fill>
    <fill>
      <patternFill patternType="solid">
        <fgColor rgb="FFFCE4D6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12" xfId="0" applyBorder="1"/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0" fillId="0" borderId="2" xfId="0" applyNumberFormat="1" applyBorder="1"/>
    <xf numFmtId="0" fontId="4" fillId="0" borderId="2" xfId="0" applyFont="1" applyBorder="1" applyAlignment="1">
      <alignment wrapText="1"/>
    </xf>
    <xf numFmtId="0" fontId="0" fillId="0" borderId="9" xfId="0" applyBorder="1"/>
    <xf numFmtId="0" fontId="3" fillId="0" borderId="9" xfId="0" applyFont="1" applyBorder="1" applyAlignment="1">
      <alignment horizontal="center" vertical="center"/>
    </xf>
    <xf numFmtId="2" fontId="0" fillId="0" borderId="9" xfId="0" applyNumberFormat="1" applyBorder="1"/>
    <xf numFmtId="0" fontId="3" fillId="0" borderId="12" xfId="0" applyFont="1" applyBorder="1" applyAlignment="1">
      <alignment horizontal="center" vertical="center"/>
    </xf>
    <xf numFmtId="2" fontId="0" fillId="0" borderId="12" xfId="0" applyNumberFormat="1" applyBorder="1"/>
    <xf numFmtId="0" fontId="0" fillId="0" borderId="4" xfId="0" applyBorder="1"/>
    <xf numFmtId="0" fontId="3" fillId="0" borderId="4" xfId="0" applyFont="1" applyBorder="1" applyAlignment="1">
      <alignment horizontal="center" vertical="center"/>
    </xf>
    <xf numFmtId="2" fontId="0" fillId="0" borderId="4" xfId="0" applyNumberFormat="1" applyBorder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3" xfId="0" applyBorder="1"/>
    <xf numFmtId="0" fontId="4" fillId="0" borderId="4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0" fillId="0" borderId="0" xfId="0" applyAlignment="1">
      <alignment horizontal="center"/>
    </xf>
    <xf numFmtId="0" fontId="0" fillId="5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 wrapText="1"/>
    </xf>
    <xf numFmtId="1" fontId="6" fillId="2" borderId="9" xfId="0" applyNumberFormat="1" applyFont="1" applyFill="1" applyBorder="1" applyAlignment="1">
      <alignment horizontal="center" wrapText="1"/>
    </xf>
    <xf numFmtId="167" fontId="0" fillId="5" borderId="2" xfId="0" applyNumberFormat="1" applyFill="1" applyBorder="1" applyAlignment="1">
      <alignment horizontal="center" vertical="center"/>
    </xf>
    <xf numFmtId="167" fontId="0" fillId="5" borderId="12" xfId="0" applyNumberFormat="1" applyFill="1" applyBorder="1" applyAlignment="1">
      <alignment horizontal="center" vertical="center"/>
    </xf>
    <xf numFmtId="167" fontId="0" fillId="2" borderId="2" xfId="0" applyNumberFormat="1" applyFill="1" applyBorder="1" applyAlignment="1">
      <alignment horizontal="center" vertical="center" wrapText="1"/>
    </xf>
    <xf numFmtId="167" fontId="0" fillId="2" borderId="4" xfId="0" applyNumberFormat="1" applyFill="1" applyBorder="1" applyAlignment="1">
      <alignment horizontal="center" vertical="center"/>
    </xf>
    <xf numFmtId="167" fontId="0" fillId="2" borderId="2" xfId="0" applyNumberFormat="1" applyFill="1" applyBorder="1" applyAlignment="1">
      <alignment horizontal="center" vertical="center"/>
    </xf>
    <xf numFmtId="167" fontId="0" fillId="2" borderId="9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67" fontId="0" fillId="4" borderId="4" xfId="0" applyNumberFormat="1" applyFill="1" applyBorder="1" applyAlignment="1">
      <alignment horizontal="center" vertical="center"/>
    </xf>
    <xf numFmtId="167" fontId="0" fillId="4" borderId="2" xfId="0" applyNumberFormat="1" applyFill="1" applyBorder="1" applyAlignment="1">
      <alignment horizontal="center" vertical="center"/>
    </xf>
    <xf numFmtId="167" fontId="0" fillId="4" borderId="9" xfId="0" applyNumberForma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167" fontId="6" fillId="0" borderId="12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4" fillId="0" borderId="0" xfId="0" applyFont="1"/>
    <xf numFmtId="0" fontId="4" fillId="5" borderId="25" xfId="0" applyFont="1" applyFill="1" applyBorder="1" applyAlignment="1">
      <alignment horizontal="center" vertical="center" wrapText="1"/>
    </xf>
    <xf numFmtId="0" fontId="0" fillId="2" borderId="2" xfId="0" applyFill="1" applyBorder="1"/>
    <xf numFmtId="1" fontId="0" fillId="5" borderId="2" xfId="0" applyNumberFormat="1" applyFill="1" applyBorder="1"/>
    <xf numFmtId="1" fontId="0" fillId="2" borderId="2" xfId="0" applyNumberFormat="1" applyFill="1" applyBorder="1"/>
    <xf numFmtId="0" fontId="0" fillId="4" borderId="4" xfId="0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" fontId="0" fillId="5" borderId="9" xfId="0" applyNumberFormat="1" applyFill="1" applyBorder="1"/>
    <xf numFmtId="0" fontId="0" fillId="6" borderId="0" xfId="0" applyFill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167" fontId="0" fillId="5" borderId="4" xfId="0" applyNumberFormat="1" applyFill="1" applyBorder="1" applyAlignment="1">
      <alignment horizontal="center" vertical="center"/>
    </xf>
    <xf numFmtId="167" fontId="4" fillId="5" borderId="2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67" fontId="4" fillId="2" borderId="23" xfId="0" applyNumberFormat="1" applyFont="1" applyFill="1" applyBorder="1" applyAlignment="1">
      <alignment horizontal="center" vertical="center" wrapText="1"/>
    </xf>
    <xf numFmtId="167" fontId="4" fillId="2" borderId="25" xfId="0" applyNumberFormat="1" applyFont="1" applyFill="1" applyBorder="1" applyAlignment="1">
      <alignment horizontal="center" vertical="center" wrapText="1"/>
    </xf>
    <xf numFmtId="0" fontId="0" fillId="5" borderId="2" xfId="0" applyFill="1" applyBorder="1"/>
    <xf numFmtId="167" fontId="0" fillId="5" borderId="9" xfId="0" applyNumberFormat="1" applyFill="1" applyBorder="1" applyAlignment="1">
      <alignment horizontal="center" vertical="center"/>
    </xf>
    <xf numFmtId="0" fontId="0" fillId="5" borderId="9" xfId="0" applyFill="1" applyBorder="1"/>
    <xf numFmtId="10" fontId="0" fillId="5" borderId="2" xfId="0" applyNumberFormat="1" applyFill="1" applyBorder="1"/>
    <xf numFmtId="10" fontId="0" fillId="2" borderId="2" xfId="0" applyNumberFormat="1" applyFill="1" applyBorder="1"/>
    <xf numFmtId="9" fontId="0" fillId="2" borderId="2" xfId="0" applyNumberForma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6" fillId="0" borderId="2" xfId="0" applyNumberFormat="1" applyFont="1" applyBorder="1" applyAlignment="1">
      <alignment horizontal="center" wrapText="1"/>
    </xf>
    <xf numFmtId="0" fontId="9" fillId="5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1" fontId="6" fillId="4" borderId="2" xfId="0" applyNumberFormat="1" applyFont="1" applyFill="1" applyBorder="1" applyAlignment="1">
      <alignment horizontal="center" wrapText="1"/>
    </xf>
    <xf numFmtId="1" fontId="6" fillId="5" borderId="2" xfId="0" applyNumberFormat="1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1" fontId="6" fillId="2" borderId="4" xfId="0" applyNumberFormat="1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wrapText="1"/>
    </xf>
    <xf numFmtId="0" fontId="22" fillId="10" borderId="41" xfId="0" applyFont="1" applyFill="1" applyBorder="1" applyAlignment="1">
      <alignment wrapText="1"/>
    </xf>
    <xf numFmtId="0" fontId="24" fillId="10" borderId="29" xfId="0" applyFont="1" applyFill="1" applyBorder="1" applyAlignment="1">
      <alignment wrapText="1"/>
    </xf>
    <xf numFmtId="0" fontId="24" fillId="10" borderId="41" xfId="0" applyFont="1" applyFill="1" applyBorder="1" applyAlignment="1">
      <alignment wrapText="1"/>
    </xf>
    <xf numFmtId="0" fontId="16" fillId="12" borderId="29" xfId="0" applyFont="1" applyFill="1" applyBorder="1" applyAlignment="1">
      <alignment wrapText="1"/>
    </xf>
    <xf numFmtId="0" fontId="16" fillId="12" borderId="41" xfId="0" applyFont="1" applyFill="1" applyBorder="1" applyAlignment="1">
      <alignment wrapText="1"/>
    </xf>
    <xf numFmtId="0" fontId="16" fillId="0" borderId="41" xfId="0" applyFont="1" applyBorder="1" applyAlignment="1">
      <alignment wrapText="1"/>
    </xf>
    <xf numFmtId="0" fontId="16" fillId="13" borderId="32" xfId="0" applyFont="1" applyFill="1" applyBorder="1" applyAlignment="1">
      <alignment wrapText="1"/>
    </xf>
    <xf numFmtId="0" fontId="16" fillId="0" borderId="32" xfId="0" applyFont="1" applyBorder="1" applyAlignment="1">
      <alignment wrapText="1"/>
    </xf>
    <xf numFmtId="167" fontId="7" fillId="0" borderId="2" xfId="0" applyNumberFormat="1" applyFont="1" applyBorder="1" applyAlignment="1">
      <alignment horizontal="center" wrapText="1"/>
    </xf>
    <xf numFmtId="10" fontId="0" fillId="8" borderId="2" xfId="0" applyNumberFormat="1" applyFill="1" applyBorder="1"/>
    <xf numFmtId="10" fontId="0" fillId="8" borderId="2" xfId="0" applyNumberFormat="1" applyFill="1" applyBorder="1" applyAlignment="1">
      <alignment horizontal="center" vertical="center" wrapText="1"/>
    </xf>
    <xf numFmtId="10" fontId="0" fillId="2" borderId="2" xfId="0" applyNumberFormat="1" applyFill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167" fontId="4" fillId="2" borderId="24" xfId="0" applyNumberFormat="1" applyFont="1" applyFill="1" applyBorder="1" applyAlignment="1">
      <alignment horizontal="center" vertical="center" wrapText="1"/>
    </xf>
    <xf numFmtId="167" fontId="0" fillId="2" borderId="16" xfId="0" applyNumberFormat="1" applyFill="1" applyBorder="1" applyAlignment="1">
      <alignment horizontal="center" vertical="center"/>
    </xf>
    <xf numFmtId="167" fontId="0" fillId="2" borderId="27" xfId="0" applyNumberFormat="1" applyFill="1" applyBorder="1" applyAlignment="1">
      <alignment horizontal="center" vertical="center"/>
    </xf>
    <xf numFmtId="167" fontId="0" fillId="4" borderId="18" xfId="0" applyNumberFormat="1" applyFill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wrapText="1"/>
    </xf>
    <xf numFmtId="10" fontId="0" fillId="2" borderId="4" xfId="0" applyNumberFormat="1" applyFill="1" applyBorder="1"/>
    <xf numFmtId="10" fontId="0" fillId="5" borderId="4" xfId="0" applyNumberFormat="1" applyFill="1" applyBorder="1"/>
    <xf numFmtId="167" fontId="7" fillId="0" borderId="9" xfId="0" applyNumberFormat="1" applyFont="1" applyBorder="1" applyAlignment="1">
      <alignment horizontal="center" wrapText="1"/>
    </xf>
    <xf numFmtId="10" fontId="0" fillId="2" borderId="9" xfId="0" applyNumberFormat="1" applyFill="1" applyBorder="1"/>
    <xf numFmtId="10" fontId="0" fillId="5" borderId="9" xfId="0" applyNumberFormat="1" applyFill="1" applyBorder="1"/>
    <xf numFmtId="167" fontId="7" fillId="0" borderId="12" xfId="0" applyNumberFormat="1" applyFont="1" applyBorder="1" applyAlignment="1">
      <alignment horizontal="center" wrapText="1"/>
    </xf>
    <xf numFmtId="10" fontId="0" fillId="2" borderId="12" xfId="0" applyNumberFormat="1" applyFill="1" applyBorder="1"/>
    <xf numFmtId="10" fontId="0" fillId="8" borderId="12" xfId="0" applyNumberFormat="1" applyFill="1" applyBorder="1"/>
    <xf numFmtId="10" fontId="0" fillId="2" borderId="5" xfId="0" applyNumberFormat="1" applyFill="1" applyBorder="1"/>
    <xf numFmtId="10" fontId="0" fillId="2" borderId="7" xfId="0" applyNumberFormat="1" applyFill="1" applyBorder="1"/>
    <xf numFmtId="10" fontId="0" fillId="5" borderId="10" xfId="0" applyNumberFormat="1" applyFill="1" applyBorder="1"/>
    <xf numFmtId="0" fontId="22" fillId="11" borderId="49" xfId="0" applyFont="1" applyFill="1" applyBorder="1" applyAlignment="1">
      <alignment wrapText="1"/>
    </xf>
    <xf numFmtId="0" fontId="24" fillId="13" borderId="31" xfId="0" applyFont="1" applyFill="1" applyBorder="1" applyAlignment="1">
      <alignment wrapText="1"/>
    </xf>
    <xf numFmtId="0" fontId="26" fillId="0" borderId="41" xfId="0" applyFont="1" applyBorder="1" applyAlignment="1">
      <alignment wrapText="1"/>
    </xf>
    <xf numFmtId="0" fontId="24" fillId="13" borderId="41" xfId="0" applyFont="1" applyFill="1" applyBorder="1" applyAlignment="1">
      <alignment wrapText="1"/>
    </xf>
    <xf numFmtId="0" fontId="24" fillId="13" borderId="29" xfId="0" applyFont="1" applyFill="1" applyBorder="1" applyAlignment="1">
      <alignment wrapText="1"/>
    </xf>
    <xf numFmtId="0" fontId="24" fillId="0" borderId="41" xfId="0" applyFont="1" applyBorder="1" applyAlignment="1">
      <alignment wrapText="1"/>
    </xf>
    <xf numFmtId="0" fontId="22" fillId="11" borderId="41" xfId="0" applyFont="1" applyFill="1" applyBorder="1" applyAlignment="1">
      <alignment wrapText="1"/>
    </xf>
    <xf numFmtId="0" fontId="26" fillId="9" borderId="41" xfId="0" applyFont="1" applyFill="1" applyBorder="1" applyAlignment="1">
      <alignment wrapText="1"/>
    </xf>
    <xf numFmtId="0" fontId="24" fillId="9" borderId="41" xfId="0" applyFont="1" applyFill="1" applyBorder="1" applyAlignment="1">
      <alignment wrapText="1"/>
    </xf>
    <xf numFmtId="0" fontId="24" fillId="12" borderId="50" xfId="0" applyFont="1" applyFill="1" applyBorder="1" applyAlignment="1">
      <alignment wrapText="1"/>
    </xf>
    <xf numFmtId="0" fontId="24" fillId="12" borderId="51" xfId="0" applyFont="1" applyFill="1" applyBorder="1" applyAlignment="1">
      <alignment wrapText="1"/>
    </xf>
    <xf numFmtId="0" fontId="16" fillId="0" borderId="51" xfId="0" applyFont="1" applyBorder="1" applyAlignment="1">
      <alignment wrapText="1"/>
    </xf>
    <xf numFmtId="0" fontId="0" fillId="2" borderId="2" xfId="0" applyFill="1" applyBorder="1" applyAlignment="1">
      <alignment wrapText="1"/>
    </xf>
    <xf numFmtId="4" fontId="0" fillId="2" borderId="2" xfId="0" applyNumberFormat="1" applyFill="1" applyBorder="1"/>
    <xf numFmtId="3" fontId="0" fillId="2" borderId="2" xfId="0" applyNumberFormat="1" applyFill="1" applyBorder="1"/>
    <xf numFmtId="167" fontId="0" fillId="4" borderId="39" xfId="0" applyNumberFormat="1" applyFill="1" applyBorder="1" applyAlignment="1">
      <alignment horizontal="center" vertical="center"/>
    </xf>
    <xf numFmtId="44" fontId="0" fillId="0" borderId="2" xfId="0" applyNumberFormat="1" applyBorder="1"/>
    <xf numFmtId="0" fontId="23" fillId="11" borderId="51" xfId="0" applyFont="1" applyFill="1" applyBorder="1" applyAlignment="1">
      <alignment wrapText="1"/>
    </xf>
    <xf numFmtId="0" fontId="26" fillId="0" borderId="51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167" fontId="7" fillId="4" borderId="2" xfId="0" applyNumberFormat="1" applyFont="1" applyFill="1" applyBorder="1" applyAlignment="1">
      <alignment horizont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167" fontId="7" fillId="2" borderId="2" xfId="0" applyNumberFormat="1" applyFont="1" applyFill="1" applyBorder="1" applyAlignment="1">
      <alignment horizontal="center" wrapText="1"/>
    </xf>
    <xf numFmtId="167" fontId="6" fillId="5" borderId="2" xfId="0" applyNumberFormat="1" applyFont="1" applyFill="1" applyBorder="1" applyAlignment="1">
      <alignment horizontal="center" vertical="center" wrapText="1"/>
    </xf>
    <xf numFmtId="167" fontId="7" fillId="2" borderId="9" xfId="0" applyNumberFormat="1" applyFont="1" applyFill="1" applyBorder="1" applyAlignment="1">
      <alignment horizontal="center" wrapText="1"/>
    </xf>
    <xf numFmtId="167" fontId="0" fillId="2" borderId="9" xfId="0" applyNumberFormat="1" applyFill="1" applyBorder="1" applyAlignment="1">
      <alignment horizontal="center"/>
    </xf>
    <xf numFmtId="10" fontId="0" fillId="5" borderId="2" xfId="0" applyNumberForma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7" fontId="4" fillId="2" borderId="13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167" fontId="0" fillId="2" borderId="13" xfId="0" applyNumberFormat="1" applyFill="1" applyBorder="1" applyAlignment="1">
      <alignment horizontal="center" vertical="center"/>
    </xf>
    <xf numFmtId="167" fontId="0" fillId="2" borderId="23" xfId="0" applyNumberFormat="1" applyFill="1" applyBorder="1" applyAlignment="1">
      <alignment horizontal="center" vertical="center"/>
    </xf>
    <xf numFmtId="167" fontId="0" fillId="4" borderId="52" xfId="0" applyNumberForma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5" borderId="2" xfId="0" applyFont="1" applyFill="1" applyBorder="1" applyAlignment="1">
      <alignment wrapText="1"/>
    </xf>
    <xf numFmtId="0" fontId="4" fillId="2" borderId="22" xfId="0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167" fontId="4" fillId="2" borderId="54" xfId="0" applyNumberFormat="1" applyFon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wrapText="1"/>
    </xf>
    <xf numFmtId="1" fontId="8" fillId="2" borderId="2" xfId="0" applyNumberFormat="1" applyFont="1" applyFill="1" applyBorder="1" applyAlignment="1">
      <alignment horizontal="center" wrapText="1"/>
    </xf>
    <xf numFmtId="1" fontId="8" fillId="5" borderId="2" xfId="0" applyNumberFormat="1" applyFont="1" applyFill="1" applyBorder="1" applyAlignment="1">
      <alignment horizontal="center" wrapText="1"/>
    </xf>
    <xf numFmtId="1" fontId="8" fillId="4" borderId="2" xfId="0" applyNumberFormat="1" applyFont="1" applyFill="1" applyBorder="1" applyAlignment="1">
      <alignment horizontal="center" wrapText="1"/>
    </xf>
    <xf numFmtId="0" fontId="0" fillId="4" borderId="2" xfId="1" applyNumberFormat="1" applyFont="1" applyFill="1" applyBorder="1" applyAlignment="1">
      <alignment horizontal="center"/>
    </xf>
    <xf numFmtId="1" fontId="8" fillId="5" borderId="2" xfId="0" applyNumberFormat="1" applyFont="1" applyFill="1" applyBorder="1" applyAlignment="1">
      <alignment wrapText="1"/>
    </xf>
    <xf numFmtId="0" fontId="0" fillId="5" borderId="2" xfId="1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" fontId="8" fillId="0" borderId="4" xfId="0" applyNumberFormat="1" applyFont="1" applyBorder="1" applyAlignment="1">
      <alignment horizontal="center" wrapText="1"/>
    </xf>
    <xf numFmtId="0" fontId="0" fillId="5" borderId="9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2" borderId="12" xfId="1" applyNumberFormat="1" applyFont="1" applyFill="1" applyBorder="1" applyAlignment="1">
      <alignment horizontal="center"/>
    </xf>
    <xf numFmtId="0" fontId="0" fillId="5" borderId="12" xfId="1" applyNumberFormat="1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wrapText="1"/>
    </xf>
    <xf numFmtId="1" fontId="8" fillId="2" borderId="12" xfId="0" applyNumberFormat="1" applyFont="1" applyFill="1" applyBorder="1" applyAlignment="1">
      <alignment horizontal="center" wrapText="1"/>
    </xf>
    <xf numFmtId="1" fontId="0" fillId="5" borderId="2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17" fillId="5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 wrapText="1"/>
    </xf>
    <xf numFmtId="1" fontId="0" fillId="5" borderId="9" xfId="0" applyNumberForma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wrapText="1"/>
    </xf>
    <xf numFmtId="1" fontId="5" fillId="5" borderId="2" xfId="0" applyNumberFormat="1" applyFont="1" applyFill="1" applyBorder="1" applyAlignment="1">
      <alignment horizontal="center" wrapText="1"/>
    </xf>
    <xf numFmtId="1" fontId="4" fillId="5" borderId="2" xfId="0" applyNumberFormat="1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 wrapText="1"/>
    </xf>
    <xf numFmtId="1" fontId="5" fillId="4" borderId="2" xfId="0" applyNumberFormat="1" applyFont="1" applyFill="1" applyBorder="1" applyAlignment="1">
      <alignment horizontal="center" wrapText="1"/>
    </xf>
    <xf numFmtId="1" fontId="4" fillId="4" borderId="2" xfId="0" applyNumberFormat="1" applyFont="1" applyFill="1" applyBorder="1" applyAlignment="1">
      <alignment horizontal="center" wrapText="1"/>
    </xf>
    <xf numFmtId="1" fontId="0" fillId="4" borderId="9" xfId="0" applyNumberFormat="1" applyFill="1" applyBorder="1" applyAlignment="1">
      <alignment horizontal="center"/>
    </xf>
    <xf numFmtId="1" fontId="5" fillId="4" borderId="9" xfId="0" applyNumberFormat="1" applyFont="1" applyFill="1" applyBorder="1" applyAlignment="1">
      <alignment horizontal="center" wrapText="1"/>
    </xf>
    <xf numFmtId="1" fontId="4" fillId="4" borderId="9" xfId="0" applyNumberFormat="1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wrapText="1"/>
    </xf>
    <xf numFmtId="1" fontId="4" fillId="5" borderId="9" xfId="0" applyNumberFormat="1" applyFont="1" applyFill="1" applyBorder="1" applyAlignment="1">
      <alignment horizontal="center" wrapText="1"/>
    </xf>
    <xf numFmtId="1" fontId="0" fillId="0" borderId="9" xfId="0" applyNumberFormat="1" applyBorder="1" applyAlignment="1">
      <alignment horizontal="center"/>
    </xf>
    <xf numFmtId="1" fontId="5" fillId="2" borderId="9" xfId="0" applyNumberFormat="1" applyFont="1" applyFill="1" applyBorder="1" applyAlignment="1">
      <alignment horizontal="center" wrapText="1"/>
    </xf>
    <xf numFmtId="1" fontId="0" fillId="0" borderId="13" xfId="0" applyNumberFormat="1" applyBorder="1" applyAlignment="1">
      <alignment horizontal="center"/>
    </xf>
    <xf numFmtId="1" fontId="0" fillId="4" borderId="13" xfId="0" applyNumberFormat="1" applyFill="1" applyBorder="1" applyAlignment="1">
      <alignment horizontal="center"/>
    </xf>
    <xf numFmtId="1" fontId="5" fillId="2" borderId="13" xfId="0" applyNumberFormat="1" applyFont="1" applyFill="1" applyBorder="1" applyAlignment="1">
      <alignment horizontal="center" wrapText="1"/>
    </xf>
    <xf numFmtId="1" fontId="5" fillId="4" borderId="13" xfId="0" applyNumberFormat="1" applyFont="1" applyFill="1" applyBorder="1" applyAlignment="1">
      <alignment horizontal="center" wrapText="1"/>
    </xf>
    <xf numFmtId="1" fontId="5" fillId="5" borderId="13" xfId="0" applyNumberFormat="1" applyFont="1" applyFill="1" applyBorder="1" applyAlignment="1">
      <alignment horizontal="center" wrapText="1"/>
    </xf>
    <xf numFmtId="1" fontId="4" fillId="2" borderId="13" xfId="0" applyNumberFormat="1" applyFont="1" applyFill="1" applyBorder="1" applyAlignment="1">
      <alignment horizontal="center" wrapText="1"/>
    </xf>
    <xf numFmtId="1" fontId="4" fillId="5" borderId="13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5" borderId="13" xfId="0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5" borderId="9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3" fontId="0" fillId="4" borderId="13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" fontId="5" fillId="5" borderId="9" xfId="0" applyNumberFormat="1" applyFont="1" applyFill="1" applyBorder="1" applyAlignment="1">
      <alignment horizontal="center" wrapText="1"/>
    </xf>
    <xf numFmtId="1" fontId="4" fillId="4" borderId="13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" fontId="0" fillId="4" borderId="2" xfId="0" applyNumberFormat="1" applyFill="1" applyBorder="1"/>
    <xf numFmtId="0" fontId="4" fillId="5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1" fontId="0" fillId="2" borderId="9" xfId="0" applyNumberFormat="1" applyFill="1" applyBorder="1"/>
    <xf numFmtId="1" fontId="0" fillId="4" borderId="9" xfId="0" applyNumberFormat="1" applyFill="1" applyBorder="1"/>
    <xf numFmtId="0" fontId="4" fillId="5" borderId="9" xfId="0" applyFont="1" applyFill="1" applyBorder="1" applyAlignment="1">
      <alignment horizontal="center" wrapText="1"/>
    </xf>
    <xf numFmtId="1" fontId="0" fillId="5" borderId="13" xfId="0" applyNumberFormat="1" applyFill="1" applyBorder="1"/>
    <xf numFmtId="1" fontId="0" fillId="4" borderId="13" xfId="0" applyNumberFormat="1" applyFill="1" applyBorder="1"/>
    <xf numFmtId="1" fontId="0" fillId="2" borderId="13" xfId="0" applyNumberFormat="1" applyFill="1" applyBorder="1"/>
    <xf numFmtId="167" fontId="6" fillId="0" borderId="13" xfId="0" applyNumberFormat="1" applyFont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wrapText="1"/>
    </xf>
    <xf numFmtId="10" fontId="0" fillId="5" borderId="13" xfId="0" applyNumberFormat="1" applyFill="1" applyBorder="1"/>
    <xf numFmtId="1" fontId="8" fillId="2" borderId="2" xfId="0" applyNumberFormat="1" applyFont="1" applyFill="1" applyBorder="1" applyAlignment="1">
      <alignment horizontal="center" vertical="center" wrapText="1"/>
    </xf>
    <xf numFmtId="1" fontId="8" fillId="2" borderId="12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0" fontId="0" fillId="2" borderId="13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10" fontId="0" fillId="2" borderId="12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2" borderId="28" xfId="0" applyNumberFormat="1" applyFill="1" applyBorder="1" applyAlignment="1">
      <alignment horizontal="center"/>
    </xf>
    <xf numFmtId="49" fontId="0" fillId="5" borderId="9" xfId="0" applyNumberFormat="1" applyFill="1" applyBorder="1" applyAlignment="1">
      <alignment horizontal="center"/>
    </xf>
    <xf numFmtId="10" fontId="0" fillId="2" borderId="4" xfId="0" applyNumberFormat="1" applyFill="1" applyBorder="1" applyAlignment="1">
      <alignment horizontal="center" vertical="center"/>
    </xf>
    <xf numFmtId="10" fontId="0" fillId="5" borderId="9" xfId="0" applyNumberFormat="1" applyFill="1" applyBorder="1" applyAlignment="1">
      <alignment horizontal="center" vertical="center"/>
    </xf>
    <xf numFmtId="10" fontId="0" fillId="4" borderId="20" xfId="0" applyNumberForma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0" fontId="27" fillId="2" borderId="2" xfId="0" applyNumberFormat="1" applyFont="1" applyFill="1" applyBorder="1" applyAlignment="1">
      <alignment horizontal="center" vertical="center" wrapText="1"/>
    </xf>
    <xf numFmtId="10" fontId="27" fillId="2" borderId="2" xfId="0" applyNumberFormat="1" applyFont="1" applyFill="1" applyBorder="1" applyAlignment="1">
      <alignment horizontal="center" vertical="center"/>
    </xf>
    <xf numFmtId="10" fontId="28" fillId="5" borderId="2" xfId="0" applyNumberFormat="1" applyFont="1" applyFill="1" applyBorder="1" applyAlignment="1">
      <alignment horizontal="center" vertical="center"/>
    </xf>
    <xf numFmtId="10" fontId="27" fillId="2" borderId="9" xfId="0" applyNumberFormat="1" applyFont="1" applyFill="1" applyBorder="1" applyAlignment="1">
      <alignment horizontal="center" vertical="center" wrapText="1"/>
    </xf>
    <xf numFmtId="10" fontId="28" fillId="2" borderId="2" xfId="0" applyNumberFormat="1" applyFont="1" applyFill="1" applyBorder="1" applyAlignment="1">
      <alignment horizontal="center" vertical="center"/>
    </xf>
    <xf numFmtId="10" fontId="28" fillId="4" borderId="9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17" fillId="4" borderId="2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wrapText="1"/>
    </xf>
    <xf numFmtId="3" fontId="4" fillId="2" borderId="9" xfId="0" applyNumberFormat="1" applyFont="1" applyFill="1" applyBorder="1" applyAlignment="1">
      <alignment horizont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2" fontId="0" fillId="0" borderId="9" xfId="0" applyNumberForma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67" fontId="0" fillId="2" borderId="0" xfId="0" applyNumberFormat="1" applyFill="1" applyAlignment="1">
      <alignment horizontal="center"/>
    </xf>
    <xf numFmtId="167" fontId="0" fillId="2" borderId="10" xfId="0" applyNumberFormat="1" applyFill="1" applyBorder="1" applyAlignment="1">
      <alignment horizontal="center"/>
    </xf>
    <xf numFmtId="167" fontId="0" fillId="2" borderId="28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7" fontId="0" fillId="4" borderId="28" xfId="0" applyNumberFormat="1" applyFill="1" applyBorder="1" applyAlignment="1">
      <alignment horizontal="center"/>
    </xf>
    <xf numFmtId="167" fontId="6" fillId="2" borderId="2" xfId="0" applyNumberFormat="1" applyFont="1" applyFill="1" applyBorder="1" applyAlignment="1">
      <alignment horizontal="center" wrapText="1"/>
    </xf>
    <xf numFmtId="167" fontId="0" fillId="2" borderId="39" xfId="0" applyNumberFormat="1" applyFill="1" applyBorder="1" applyAlignment="1">
      <alignment horizontal="center" vertical="center"/>
    </xf>
    <xf numFmtId="167" fontId="0" fillId="2" borderId="52" xfId="0" applyNumberForma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29" fillId="16" borderId="29" xfId="0" applyFont="1" applyFill="1" applyBorder="1" applyAlignment="1">
      <alignment horizontal="center" vertical="center" wrapText="1"/>
    </xf>
    <xf numFmtId="0" fontId="14" fillId="16" borderId="30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vertical="center"/>
    </xf>
    <xf numFmtId="0" fontId="29" fillId="5" borderId="32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29" fillId="6" borderId="29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/>
    </xf>
    <xf numFmtId="0" fontId="29" fillId="15" borderId="29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9" fillId="2" borderId="50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9" fillId="5" borderId="50" xfId="0" quotePrefix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top"/>
    </xf>
    <xf numFmtId="0" fontId="11" fillId="14" borderId="1" xfId="0" applyFont="1" applyFill="1" applyBorder="1" applyAlignment="1">
      <alignment horizontal="center" vertical="center"/>
    </xf>
    <xf numFmtId="0" fontId="11" fillId="14" borderId="30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0" fontId="11" fillId="14" borderId="14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0" fillId="5" borderId="13" xfId="0" applyFill="1" applyBorder="1" applyAlignment="1">
      <alignment horizontal="center" vertical="center"/>
    </xf>
    <xf numFmtId="169" fontId="0" fillId="5" borderId="2" xfId="0" applyNumberFormat="1" applyFill="1" applyBorder="1" applyAlignment="1">
      <alignment horizontal="center" vertical="center"/>
    </xf>
    <xf numFmtId="169" fontId="0" fillId="5" borderId="23" xfId="0" applyNumberFormat="1" applyFill="1" applyBorder="1" applyAlignment="1">
      <alignment horizontal="center" vertical="center"/>
    </xf>
    <xf numFmtId="169" fontId="0" fillId="2" borderId="2" xfId="0" applyNumberFormat="1" applyFill="1" applyBorder="1" applyAlignment="1">
      <alignment horizontal="center" vertical="center" wrapText="1"/>
    </xf>
    <xf numFmtId="169" fontId="0" fillId="2" borderId="9" xfId="0" applyNumberFormat="1" applyFill="1" applyBorder="1" applyAlignment="1">
      <alignment horizontal="center" vertical="center"/>
    </xf>
    <xf numFmtId="169" fontId="0" fillId="2" borderId="23" xfId="0" applyNumberFormat="1" applyFill="1" applyBorder="1" applyAlignment="1">
      <alignment horizontal="center" vertical="center"/>
    </xf>
    <xf numFmtId="169" fontId="0" fillId="2" borderId="13" xfId="0" applyNumberFormat="1" applyFill="1" applyBorder="1" applyAlignment="1">
      <alignment horizontal="center" vertical="center"/>
    </xf>
    <xf numFmtId="169" fontId="0" fillId="2" borderId="2" xfId="0" applyNumberForma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2" fillId="11" borderId="49" xfId="0" applyFont="1" applyFill="1" applyBorder="1" applyAlignment="1">
      <alignment horizontal="center" wrapText="1"/>
    </xf>
    <xf numFmtId="0" fontId="22" fillId="10" borderId="32" xfId="0" applyFont="1" applyFill="1" applyBorder="1" applyAlignment="1">
      <alignment horizontal="center" wrapText="1"/>
    </xf>
    <xf numFmtId="0" fontId="22" fillId="10" borderId="49" xfId="0" applyFont="1" applyFill="1" applyBorder="1" applyAlignment="1">
      <alignment horizontal="center" wrapText="1"/>
    </xf>
    <xf numFmtId="0" fontId="23" fillId="11" borderId="0" xfId="0" applyFont="1" applyFill="1" applyAlignment="1">
      <alignment horizontal="center" wrapText="1"/>
    </xf>
    <xf numFmtId="0" fontId="27" fillId="4" borderId="9" xfId="0" applyFont="1" applyFill="1" applyBorder="1" applyAlignment="1">
      <alignment horizontal="center" vertical="center" wrapText="1"/>
    </xf>
    <xf numFmtId="0" fontId="0" fillId="14" borderId="2" xfId="0" applyFill="1" applyBorder="1"/>
    <xf numFmtId="0" fontId="32" fillId="13" borderId="41" xfId="0" applyFont="1" applyFill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16" borderId="41" xfId="0" applyFont="1" applyFill="1" applyBorder="1" applyAlignment="1">
      <alignment horizontal="center" vertical="center" wrapText="1"/>
    </xf>
    <xf numFmtId="0" fontId="33" fillId="16" borderId="2" xfId="0" applyFont="1" applyFill="1" applyBorder="1" applyAlignment="1">
      <alignment horizontal="center" vertical="center"/>
    </xf>
    <xf numFmtId="0" fontId="31" fillId="19" borderId="29" xfId="0" applyFont="1" applyFill="1" applyBorder="1" applyAlignment="1">
      <alignment horizontal="center" vertical="center" wrapText="1"/>
    </xf>
    <xf numFmtId="0" fontId="31" fillId="19" borderId="41" xfId="0" applyFont="1" applyFill="1" applyBorder="1" applyAlignment="1">
      <alignment horizontal="center" vertical="center" wrapText="1"/>
    </xf>
    <xf numFmtId="0" fontId="29" fillId="13" borderId="41" xfId="0" applyFont="1" applyFill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31" fillId="19" borderId="49" xfId="0" applyFont="1" applyFill="1" applyBorder="1" applyAlignment="1">
      <alignment horizontal="center" vertical="center" wrapText="1"/>
    </xf>
    <xf numFmtId="0" fontId="32" fillId="16" borderId="31" xfId="0" applyFont="1" applyFill="1" applyBorder="1" applyAlignment="1">
      <alignment horizontal="center" vertical="center" wrapText="1"/>
    </xf>
    <xf numFmtId="0" fontId="32" fillId="16" borderId="49" xfId="0" applyFont="1" applyFill="1" applyBorder="1" applyAlignment="1">
      <alignment horizontal="center" vertical="center" wrapText="1"/>
    </xf>
    <xf numFmtId="0" fontId="32" fillId="16" borderId="51" xfId="0" applyFont="1" applyFill="1" applyBorder="1" applyAlignment="1">
      <alignment horizontal="center" vertical="center" wrapText="1"/>
    </xf>
    <xf numFmtId="0" fontId="32" fillId="16" borderId="2" xfId="0" applyFont="1" applyFill="1" applyBorder="1" applyAlignment="1">
      <alignment vertical="center" wrapText="1"/>
    </xf>
    <xf numFmtId="10" fontId="27" fillId="5" borderId="2" xfId="0" applyNumberFormat="1" applyFont="1" applyFill="1" applyBorder="1" applyAlignment="1">
      <alignment horizontal="center" vertical="center" wrapText="1"/>
    </xf>
    <xf numFmtId="0" fontId="29" fillId="16" borderId="41" xfId="0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2" xfId="0" applyFont="1" applyBorder="1"/>
    <xf numFmtId="0" fontId="36" fillId="22" borderId="2" xfId="0" applyFont="1" applyFill="1" applyBorder="1"/>
    <xf numFmtId="0" fontId="34" fillId="0" borderId="2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4" fillId="0" borderId="13" xfId="0" applyFont="1" applyBorder="1" applyAlignment="1">
      <alignment vertical="center"/>
    </xf>
    <xf numFmtId="0" fontId="34" fillId="0" borderId="0" xfId="0" applyFont="1" applyAlignment="1">
      <alignment horizontal="center"/>
    </xf>
    <xf numFmtId="0" fontId="34" fillId="23" borderId="2" xfId="0" applyFont="1" applyFill="1" applyBorder="1" applyAlignment="1">
      <alignment vertical="center"/>
    </xf>
    <xf numFmtId="0" fontId="34" fillId="23" borderId="0" xfId="0" applyFont="1" applyFill="1" applyAlignment="1">
      <alignment vertical="center"/>
    </xf>
    <xf numFmtId="0" fontId="34" fillId="23" borderId="12" xfId="0" applyFont="1" applyFill="1" applyBorder="1" applyAlignment="1">
      <alignment vertical="center"/>
    </xf>
    <xf numFmtId="0" fontId="34" fillId="23" borderId="13" xfId="0" applyFont="1" applyFill="1" applyBorder="1" applyAlignment="1">
      <alignment vertical="center"/>
    </xf>
    <xf numFmtId="0" fontId="36" fillId="3" borderId="12" xfId="0" applyFont="1" applyFill="1" applyBorder="1" applyAlignment="1">
      <alignment horizontal="center" vertical="center"/>
    </xf>
    <xf numFmtId="166" fontId="34" fillId="0" borderId="0" xfId="0" applyNumberFormat="1" applyFont="1"/>
    <xf numFmtId="166" fontId="34" fillId="0" borderId="2" xfId="0" applyNumberFormat="1" applyFont="1" applyBorder="1" applyAlignment="1">
      <alignment horizontal="right"/>
    </xf>
    <xf numFmtId="0" fontId="32" fillId="13" borderId="51" xfId="0" applyFont="1" applyFill="1" applyBorder="1" applyAlignment="1">
      <alignment horizontal="center" vertical="center" wrapText="1"/>
    </xf>
    <xf numFmtId="1" fontId="38" fillId="2" borderId="2" xfId="0" applyNumberFormat="1" applyFont="1" applyFill="1" applyBorder="1" applyAlignment="1">
      <alignment horizontal="center" vertical="center" wrapText="1"/>
    </xf>
    <xf numFmtId="1" fontId="38" fillId="2" borderId="12" xfId="0" applyNumberFormat="1" applyFont="1" applyFill="1" applyBorder="1" applyAlignment="1">
      <alignment horizontal="center" vertical="center" wrapText="1"/>
    </xf>
    <xf numFmtId="1" fontId="38" fillId="5" borderId="2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 wrapText="1"/>
    </xf>
    <xf numFmtId="1" fontId="5" fillId="5" borderId="9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0" fontId="0" fillId="2" borderId="20" xfId="0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9" fontId="0" fillId="5" borderId="2" xfId="0" applyNumberFormat="1" applyFill="1" applyBorder="1" applyAlignment="1">
      <alignment horizontal="center" vertical="center" wrapText="1"/>
    </xf>
    <xf numFmtId="169" fontId="0" fillId="5" borderId="9" xfId="0" applyNumberFormat="1" applyFill="1" applyBorder="1" applyAlignment="1">
      <alignment horizontal="center" vertical="center"/>
    </xf>
    <xf numFmtId="0" fontId="34" fillId="4" borderId="2" xfId="0" applyFont="1" applyFill="1" applyBorder="1" applyAlignment="1">
      <alignment vertical="center"/>
    </xf>
    <xf numFmtId="0" fontId="34" fillId="5" borderId="2" xfId="0" applyFont="1" applyFill="1" applyBorder="1" applyAlignment="1">
      <alignment vertical="center"/>
    </xf>
    <xf numFmtId="0" fontId="34" fillId="5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32" fillId="0" borderId="49" xfId="0" applyFont="1" applyBorder="1" applyAlignment="1">
      <alignment horizontal="center" vertical="center" wrapText="1"/>
    </xf>
    <xf numFmtId="0" fontId="32" fillId="16" borderId="30" xfId="0" applyFont="1" applyFill="1" applyBorder="1" applyAlignment="1">
      <alignment vertical="center" wrapText="1"/>
    </xf>
    <xf numFmtId="0" fontId="32" fillId="16" borderId="44" xfId="0" applyFont="1" applyFill="1" applyBorder="1" applyAlignment="1">
      <alignment vertical="center" wrapText="1"/>
    </xf>
    <xf numFmtId="167" fontId="5" fillId="2" borderId="22" xfId="0" applyNumberFormat="1" applyFont="1" applyFill="1" applyBorder="1" applyAlignment="1">
      <alignment horizontal="center" vertical="center"/>
    </xf>
    <xf numFmtId="167" fontId="5" fillId="2" borderId="54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32" fillId="6" borderId="4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13" borderId="2" xfId="0" applyFont="1" applyFill="1" applyBorder="1" applyAlignment="1">
      <alignment wrapText="1"/>
    </xf>
    <xf numFmtId="0" fontId="37" fillId="6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10" fillId="0" borderId="32" xfId="0" applyFont="1" applyBorder="1" applyAlignment="1">
      <alignment wrapText="1"/>
    </xf>
    <xf numFmtId="0" fontId="10" fillId="4" borderId="31" xfId="0" applyFont="1" applyFill="1" applyBorder="1" applyAlignment="1">
      <alignment wrapText="1"/>
    </xf>
    <xf numFmtId="0" fontId="10" fillId="4" borderId="49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5" borderId="49" xfId="0" applyFont="1" applyFill="1" applyBorder="1" applyAlignment="1">
      <alignment wrapText="1"/>
    </xf>
    <xf numFmtId="0" fontId="10" fillId="5" borderId="31" xfId="0" applyFont="1" applyFill="1" applyBorder="1" applyAlignment="1">
      <alignment wrapText="1"/>
    </xf>
    <xf numFmtId="0" fontId="39" fillId="19" borderId="41" xfId="0" applyFont="1" applyFill="1" applyBorder="1" applyAlignment="1">
      <alignment horizontal="center" vertical="center" wrapText="1"/>
    </xf>
    <xf numFmtId="0" fontId="32" fillId="16" borderId="14" xfId="0" applyFont="1" applyFill="1" applyBorder="1" applyAlignment="1">
      <alignment vertical="center" wrapText="1"/>
    </xf>
    <xf numFmtId="0" fontId="32" fillId="16" borderId="27" xfId="0" applyFont="1" applyFill="1" applyBorder="1" applyAlignment="1">
      <alignment vertical="center" wrapText="1"/>
    </xf>
    <xf numFmtId="2" fontId="27" fillId="2" borderId="2" xfId="0" applyNumberFormat="1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40" fillId="24" borderId="29" xfId="0" applyFont="1" applyFill="1" applyBorder="1" applyAlignment="1">
      <alignment horizontal="center" wrapText="1"/>
    </xf>
    <xf numFmtId="0" fontId="40" fillId="24" borderId="41" xfId="0" applyFont="1" applyFill="1" applyBorder="1" applyAlignment="1">
      <alignment horizontal="center" wrapText="1"/>
    </xf>
    <xf numFmtId="0" fontId="40" fillId="25" borderId="29" xfId="0" applyFont="1" applyFill="1" applyBorder="1" applyAlignment="1">
      <alignment horizontal="center" wrapText="1"/>
    </xf>
    <xf numFmtId="0" fontId="41" fillId="13" borderId="41" xfId="0" applyFont="1" applyFill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166" fontId="41" fillId="0" borderId="41" xfId="0" applyNumberFormat="1" applyFont="1" applyBorder="1" applyAlignment="1">
      <alignment horizontal="center" wrapText="1"/>
    </xf>
    <xf numFmtId="166" fontId="41" fillId="13" borderId="41" xfId="0" applyNumberFormat="1" applyFont="1" applyFill="1" applyBorder="1" applyAlignment="1">
      <alignment horizontal="center" wrapText="1"/>
    </xf>
    <xf numFmtId="2" fontId="41" fillId="13" borderId="41" xfId="0" applyNumberFormat="1" applyFont="1" applyFill="1" applyBorder="1" applyAlignment="1">
      <alignment horizontal="center" wrapText="1"/>
    </xf>
    <xf numFmtId="1" fontId="17" fillId="5" borderId="2" xfId="0" applyNumberFormat="1" applyFont="1" applyFill="1" applyBorder="1" applyAlignment="1">
      <alignment horizontal="center" vertical="center"/>
    </xf>
    <xf numFmtId="10" fontId="27" fillId="4" borderId="2" xfId="0" applyNumberFormat="1" applyFont="1" applyFill="1" applyBorder="1" applyAlignment="1">
      <alignment horizontal="center" vertical="center" wrapText="1"/>
    </xf>
    <xf numFmtId="9" fontId="0" fillId="2" borderId="2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0" fontId="12" fillId="0" borderId="0" xfId="0" applyFont="1"/>
    <xf numFmtId="0" fontId="12" fillId="16" borderId="0" xfId="0" applyFont="1" applyFill="1"/>
    <xf numFmtId="0" fontId="14" fillId="16" borderId="0" xfId="0" applyFont="1" applyFill="1" applyAlignment="1">
      <alignment horizontal="center" vertical="center"/>
    </xf>
    <xf numFmtId="0" fontId="14" fillId="16" borderId="12" xfId="0" applyFont="1" applyFill="1" applyBorder="1" applyAlignment="1">
      <alignment horizontal="center" vertical="center"/>
    </xf>
    <xf numFmtId="0" fontId="14" fillId="16" borderId="31" xfId="0" applyFont="1" applyFill="1" applyBorder="1" applyAlignment="1">
      <alignment horizontal="center" vertical="center"/>
    </xf>
    <xf numFmtId="0" fontId="29" fillId="16" borderId="5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2" fillId="13" borderId="49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wrapText="1"/>
    </xf>
    <xf numFmtId="0" fontId="10" fillId="6" borderId="32" xfId="0" applyFont="1" applyFill="1" applyBorder="1" applyAlignment="1">
      <alignment wrapText="1"/>
    </xf>
    <xf numFmtId="0" fontId="10" fillId="6" borderId="2" xfId="0" applyFont="1" applyFill="1" applyBorder="1" applyAlignment="1">
      <alignment wrapText="1"/>
    </xf>
    <xf numFmtId="0" fontId="34" fillId="6" borderId="2" xfId="0" applyFont="1" applyFill="1" applyBorder="1"/>
    <xf numFmtId="0" fontId="10" fillId="2" borderId="2" xfId="0" applyFont="1" applyFill="1" applyBorder="1" applyAlignment="1">
      <alignment wrapText="1"/>
    </xf>
    <xf numFmtId="0" fontId="10" fillId="16" borderId="2" xfId="0" applyFont="1" applyFill="1" applyBorder="1" applyAlignment="1">
      <alignment wrapText="1"/>
    </xf>
    <xf numFmtId="0" fontId="34" fillId="6" borderId="13" xfId="0" applyFont="1" applyFill="1" applyBorder="1"/>
    <xf numFmtId="0" fontId="10" fillId="4" borderId="12" xfId="0" applyFont="1" applyFill="1" applyBorder="1" applyAlignment="1">
      <alignment wrapText="1"/>
    </xf>
    <xf numFmtId="0" fontId="10" fillId="2" borderId="49" xfId="0" applyFont="1" applyFill="1" applyBorder="1" applyAlignment="1">
      <alignment wrapText="1"/>
    </xf>
    <xf numFmtId="0" fontId="10" fillId="6" borderId="49" xfId="0" applyFont="1" applyFill="1" applyBorder="1" applyAlignment="1">
      <alignment wrapText="1"/>
    </xf>
    <xf numFmtId="0" fontId="10" fillId="6" borderId="12" xfId="0" applyFont="1" applyFill="1" applyBorder="1" applyAlignment="1">
      <alignment wrapText="1"/>
    </xf>
    <xf numFmtId="2" fontId="41" fillId="0" borderId="41" xfId="0" applyNumberFormat="1" applyFont="1" applyBorder="1" applyAlignment="1">
      <alignment horizontal="center" wrapText="1"/>
    </xf>
    <xf numFmtId="0" fontId="29" fillId="13" borderId="51" xfId="0" applyFont="1" applyFill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67" fontId="5" fillId="2" borderId="23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67" fontId="5" fillId="2" borderId="24" xfId="0" applyNumberFormat="1" applyFont="1" applyFill="1" applyBorder="1" applyAlignment="1">
      <alignment horizontal="center" vertical="center" wrapText="1"/>
    </xf>
    <xf numFmtId="167" fontId="5" fillId="2" borderId="13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167" fontId="5" fillId="5" borderId="2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7" fontId="5" fillId="2" borderId="2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" fontId="0" fillId="5" borderId="13" xfId="0" applyNumberFormat="1" applyFill="1" applyBorder="1" applyAlignment="1">
      <alignment horizontal="center"/>
    </xf>
    <xf numFmtId="1" fontId="0" fillId="2" borderId="22" xfId="0" applyNumberForma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2" fillId="0" borderId="0" xfId="0" applyFont="1" applyAlignment="1">
      <alignment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167" fontId="0" fillId="5" borderId="23" xfId="0" applyNumberFormat="1" applyFill="1" applyBorder="1" applyAlignment="1">
      <alignment horizontal="center" vertical="center"/>
    </xf>
    <xf numFmtId="167" fontId="5" fillId="5" borderId="22" xfId="0" applyNumberFormat="1" applyFont="1" applyFill="1" applyBorder="1" applyAlignment="1">
      <alignment horizontal="center" vertical="center"/>
    </xf>
    <xf numFmtId="10" fontId="0" fillId="5" borderId="20" xfId="0" applyNumberFormat="1" applyFill="1" applyBorder="1" applyAlignment="1">
      <alignment horizontal="center" vertical="center"/>
    </xf>
    <xf numFmtId="0" fontId="10" fillId="6" borderId="19" xfId="0" applyFont="1" applyFill="1" applyBorder="1" applyAlignment="1">
      <alignment wrapText="1"/>
    </xf>
    <xf numFmtId="0" fontId="36" fillId="3" borderId="13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wrapText="1"/>
    </xf>
    <xf numFmtId="0" fontId="10" fillId="6" borderId="13" xfId="0" applyFont="1" applyFill="1" applyBorder="1" applyAlignment="1">
      <alignment wrapText="1"/>
    </xf>
    <xf numFmtId="0" fontId="10" fillId="6" borderId="14" xfId="0" applyFont="1" applyFill="1" applyBorder="1" applyAlignment="1">
      <alignment wrapText="1"/>
    </xf>
    <xf numFmtId="0" fontId="10" fillId="6" borderId="38" xfId="0" applyFont="1" applyFill="1" applyBorder="1" applyAlignment="1">
      <alignment wrapText="1"/>
    </xf>
    <xf numFmtId="0" fontId="34" fillId="0" borderId="13" xfId="0" applyFont="1" applyBorder="1"/>
    <xf numFmtId="0" fontId="10" fillId="6" borderId="70" xfId="0" applyFont="1" applyFill="1" applyBorder="1" applyAlignment="1">
      <alignment wrapText="1"/>
    </xf>
    <xf numFmtId="0" fontId="34" fillId="0" borderId="14" xfId="0" applyFont="1" applyBorder="1"/>
    <xf numFmtId="0" fontId="0" fillId="0" borderId="37" xfId="0" applyBorder="1"/>
    <xf numFmtId="0" fontId="0" fillId="6" borderId="0" xfId="0" applyFill="1"/>
    <xf numFmtId="14" fontId="40" fillId="24" borderId="41" xfId="0" applyNumberFormat="1" applyFont="1" applyFill="1" applyBorder="1" applyAlignment="1">
      <alignment horizontal="center" wrapText="1"/>
    </xf>
    <xf numFmtId="0" fontId="0" fillId="27" borderId="2" xfId="0" applyFill="1" applyBorder="1"/>
    <xf numFmtId="166" fontId="0" fillId="0" borderId="2" xfId="0" applyNumberFormat="1" applyBorder="1"/>
    <xf numFmtId="166" fontId="41" fillId="13" borderId="2" xfId="0" applyNumberFormat="1" applyFont="1" applyFill="1" applyBorder="1" applyAlignment="1">
      <alignment horizontal="center" wrapText="1"/>
    </xf>
    <xf numFmtId="0" fontId="40" fillId="25" borderId="50" xfId="0" applyFont="1" applyFill="1" applyBorder="1" applyAlignment="1">
      <alignment horizontal="center" wrapText="1"/>
    </xf>
    <xf numFmtId="0" fontId="40" fillId="24" borderId="49" xfId="0" applyFont="1" applyFill="1" applyBorder="1" applyAlignment="1">
      <alignment horizontal="center" wrapText="1"/>
    </xf>
    <xf numFmtId="0" fontId="41" fillId="13" borderId="2" xfId="0" applyFont="1" applyFill="1" applyBorder="1" applyAlignment="1">
      <alignment horizontal="center" wrapText="1"/>
    </xf>
    <xf numFmtId="0" fontId="41" fillId="13" borderId="41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" fontId="0" fillId="0" borderId="2" xfId="0" applyNumberFormat="1" applyBorder="1"/>
    <xf numFmtId="9" fontId="0" fillId="2" borderId="0" xfId="0" applyNumberFormat="1" applyFill="1"/>
    <xf numFmtId="0" fontId="44" fillId="0" borderId="0" xfId="0" applyFont="1" applyAlignment="1">
      <alignment wrapText="1"/>
    </xf>
    <xf numFmtId="0" fontId="10" fillId="6" borderId="31" xfId="0" applyFont="1" applyFill="1" applyBorder="1" applyAlignment="1">
      <alignment wrapText="1"/>
    </xf>
    <xf numFmtId="0" fontId="10" fillId="4" borderId="14" xfId="0" applyFont="1" applyFill="1" applyBorder="1" applyAlignment="1">
      <alignment wrapText="1"/>
    </xf>
    <xf numFmtId="0" fontId="10" fillId="4" borderId="70" xfId="0" applyFont="1" applyFill="1" applyBorder="1" applyAlignment="1">
      <alignment wrapText="1"/>
    </xf>
    <xf numFmtId="0" fontId="0" fillId="5" borderId="2" xfId="0" applyFill="1" applyBorder="1" applyAlignment="1">
      <alignment horizontal="right"/>
    </xf>
    <xf numFmtId="0" fontId="19" fillId="5" borderId="2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wrapText="1"/>
    </xf>
    <xf numFmtId="10" fontId="20" fillId="5" borderId="2" xfId="0" applyNumberFormat="1" applyFont="1" applyFill="1" applyBorder="1" applyAlignment="1">
      <alignment horizontal="center"/>
    </xf>
    <xf numFmtId="10" fontId="20" fillId="5" borderId="2" xfId="0" applyNumberFormat="1" applyFont="1" applyFill="1" applyBorder="1" applyAlignment="1">
      <alignment horizontal="center" wrapText="1"/>
    </xf>
    <xf numFmtId="10" fontId="20" fillId="2" borderId="2" xfId="0" applyNumberFormat="1" applyFont="1" applyFill="1" applyBorder="1" applyAlignment="1">
      <alignment horizontal="center" wrapText="1"/>
    </xf>
    <xf numFmtId="10" fontId="20" fillId="2" borderId="2" xfId="0" applyNumberFormat="1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wrapText="1"/>
    </xf>
    <xf numFmtId="10" fontId="19" fillId="2" borderId="2" xfId="0" applyNumberFormat="1" applyFont="1" applyFill="1" applyBorder="1" applyAlignment="1">
      <alignment horizontal="center" wrapText="1"/>
    </xf>
    <xf numFmtId="10" fontId="4" fillId="2" borderId="2" xfId="0" applyNumberFormat="1" applyFont="1" applyFill="1" applyBorder="1" applyAlignment="1">
      <alignment wrapText="1"/>
    </xf>
    <xf numFmtId="10" fontId="18" fillId="2" borderId="2" xfId="0" applyNumberFormat="1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 vertical="center" wrapText="1"/>
    </xf>
    <xf numFmtId="10" fontId="27" fillId="2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10" fontId="18" fillId="2" borderId="4" xfId="0" applyNumberFormat="1" applyFont="1" applyFill="1" applyBorder="1" applyAlignment="1">
      <alignment horizontal="center"/>
    </xf>
    <xf numFmtId="10" fontId="28" fillId="2" borderId="4" xfId="0" applyNumberFormat="1" applyFont="1" applyFill="1" applyBorder="1" applyAlignment="1">
      <alignment horizontal="center" vertical="center"/>
    </xf>
    <xf numFmtId="2" fontId="27" fillId="5" borderId="4" xfId="0" applyNumberFormat="1" applyFont="1" applyFill="1" applyBorder="1" applyAlignment="1">
      <alignment horizontal="center" vertical="center" wrapText="1"/>
    </xf>
    <xf numFmtId="10" fontId="27" fillId="4" borderId="4" xfId="0" applyNumberFormat="1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0" fillId="4" borderId="9" xfId="0" applyFill="1" applyBorder="1"/>
    <xf numFmtId="10" fontId="18" fillId="5" borderId="9" xfId="0" applyNumberFormat="1" applyFont="1" applyFill="1" applyBorder="1" applyAlignment="1">
      <alignment horizontal="center"/>
    </xf>
    <xf numFmtId="10" fontId="18" fillId="4" borderId="9" xfId="0" applyNumberFormat="1" applyFont="1" applyFill="1" applyBorder="1" applyAlignment="1">
      <alignment horizontal="center"/>
    </xf>
    <xf numFmtId="0" fontId="0" fillId="2" borderId="12" xfId="0" applyFill="1" applyBorder="1"/>
    <xf numFmtId="10" fontId="4" fillId="2" borderId="12" xfId="0" applyNumberFormat="1" applyFont="1" applyFill="1" applyBorder="1" applyAlignment="1">
      <alignment wrapText="1"/>
    </xf>
    <xf numFmtId="10" fontId="19" fillId="2" borderId="12" xfId="0" applyNumberFormat="1" applyFont="1" applyFill="1" applyBorder="1" applyAlignment="1">
      <alignment horizontal="center" wrapText="1"/>
    </xf>
    <xf numFmtId="10" fontId="27" fillId="2" borderId="12" xfId="0" applyNumberFormat="1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10" fontId="27" fillId="4" borderId="12" xfId="0" applyNumberFormat="1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wrapText="1"/>
    </xf>
    <xf numFmtId="0" fontId="10" fillId="6" borderId="72" xfId="0" applyFont="1" applyFill="1" applyBorder="1" applyAlignment="1">
      <alignment wrapText="1"/>
    </xf>
    <xf numFmtId="0" fontId="36" fillId="3" borderId="22" xfId="0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2" fontId="6" fillId="2" borderId="4" xfId="0" applyNumberFormat="1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 wrapText="1"/>
    </xf>
    <xf numFmtId="2" fontId="6" fillId="2" borderId="12" xfId="0" applyNumberFormat="1" applyFont="1" applyFill="1" applyBorder="1" applyAlignment="1">
      <alignment horizontal="center" wrapText="1"/>
    </xf>
    <xf numFmtId="2" fontId="6" fillId="5" borderId="9" xfId="0" applyNumberFormat="1" applyFont="1" applyFill="1" applyBorder="1" applyAlignment="1">
      <alignment horizontal="center" wrapText="1"/>
    </xf>
    <xf numFmtId="0" fontId="36" fillId="3" borderId="23" xfId="0" applyFont="1" applyFill="1" applyBorder="1" applyAlignment="1">
      <alignment horizontal="center" vertical="center"/>
    </xf>
    <xf numFmtId="164" fontId="29" fillId="0" borderId="41" xfId="0" applyNumberFormat="1" applyFont="1" applyBorder="1" applyAlignment="1">
      <alignment horizontal="center" vertical="center" wrapText="1"/>
    </xf>
    <xf numFmtId="0" fontId="34" fillId="6" borderId="0" xfId="0" applyFont="1" applyFill="1"/>
    <xf numFmtId="0" fontId="34" fillId="6" borderId="14" xfId="0" applyFont="1" applyFill="1" applyBorder="1"/>
    <xf numFmtId="0" fontId="10" fillId="6" borderId="27" xfId="0" applyFont="1" applyFill="1" applyBorder="1" applyAlignment="1">
      <alignment wrapText="1"/>
    </xf>
    <xf numFmtId="0" fontId="34" fillId="0" borderId="22" xfId="0" applyFont="1" applyBorder="1"/>
    <xf numFmtId="0" fontId="10" fillId="23" borderId="14" xfId="0" applyFont="1" applyFill="1" applyBorder="1" applyAlignment="1">
      <alignment wrapText="1"/>
    </xf>
    <xf numFmtId="0" fontId="10" fillId="23" borderId="70" xfId="0" applyFont="1" applyFill="1" applyBorder="1" applyAlignment="1">
      <alignment wrapText="1"/>
    </xf>
    <xf numFmtId="0" fontId="10" fillId="23" borderId="2" xfId="0" applyFont="1" applyFill="1" applyBorder="1" applyAlignment="1">
      <alignment wrapText="1"/>
    </xf>
    <xf numFmtId="0" fontId="10" fillId="23" borderId="13" xfId="0" applyFont="1" applyFill="1" applyBorder="1" applyAlignment="1">
      <alignment wrapText="1"/>
    </xf>
    <xf numFmtId="0" fontId="10" fillId="23" borderId="12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46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166" fontId="41" fillId="13" borderId="41" xfId="0" applyNumberFormat="1" applyFont="1" applyFill="1" applyBorder="1" applyAlignment="1">
      <alignment horizontal="center" vertical="center" wrapText="1"/>
    </xf>
    <xf numFmtId="167" fontId="41" fillId="13" borderId="41" xfId="0" applyNumberFormat="1" applyFont="1" applyFill="1" applyBorder="1" applyAlignment="1">
      <alignment horizontal="center" wrapText="1"/>
    </xf>
    <xf numFmtId="167" fontId="41" fillId="0" borderId="41" xfId="0" applyNumberFormat="1" applyFont="1" applyBorder="1" applyAlignment="1">
      <alignment horizontal="center" wrapText="1"/>
    </xf>
    <xf numFmtId="10" fontId="0" fillId="0" borderId="2" xfId="0" applyNumberFormat="1" applyBorder="1"/>
    <xf numFmtId="2" fontId="6" fillId="5" borderId="2" xfId="0" applyNumberFormat="1" applyFont="1" applyFill="1" applyBorder="1" applyAlignment="1">
      <alignment horizontal="center" wrapText="1"/>
    </xf>
    <xf numFmtId="2" fontId="0" fillId="0" borderId="4" xfId="0" applyNumberForma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2" fontId="0" fillId="0" borderId="12" xfId="0" applyNumberForma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1" fontId="8" fillId="0" borderId="12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14" fillId="5" borderId="70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wrapText="1"/>
    </xf>
    <xf numFmtId="0" fontId="48" fillId="2" borderId="2" xfId="0" applyFont="1" applyFill="1" applyBorder="1" applyAlignment="1">
      <alignment horizontal="center" wrapText="1"/>
    </xf>
    <xf numFmtId="2" fontId="6" fillId="2" borderId="9" xfId="0" applyNumberFormat="1" applyFont="1" applyFill="1" applyBorder="1" applyAlignment="1">
      <alignment horizontal="center" wrapText="1"/>
    </xf>
    <xf numFmtId="2" fontId="6" fillId="5" borderId="12" xfId="0" applyNumberFormat="1" applyFont="1" applyFill="1" applyBorder="1" applyAlignment="1">
      <alignment horizontal="center" wrapText="1"/>
    </xf>
    <xf numFmtId="0" fontId="48" fillId="5" borderId="2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41" fillId="2" borderId="41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wrapText="1"/>
    </xf>
    <xf numFmtId="0" fontId="10" fillId="5" borderId="70" xfId="0" applyFont="1" applyFill="1" applyBorder="1" applyAlignment="1">
      <alignment wrapText="1"/>
    </xf>
    <xf numFmtId="0" fontId="10" fillId="5" borderId="38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0" fontId="34" fillId="4" borderId="13" xfId="0" applyFont="1" applyFill="1" applyBorder="1"/>
    <xf numFmtId="0" fontId="34" fillId="4" borderId="2" xfId="0" applyFont="1" applyFill="1" applyBorder="1"/>
    <xf numFmtId="0" fontId="34" fillId="4" borderId="0" xfId="0" applyFont="1" applyFill="1"/>
    <xf numFmtId="0" fontId="10" fillId="4" borderId="27" xfId="0" applyFont="1" applyFill="1" applyBorder="1" applyAlignment="1">
      <alignment wrapText="1"/>
    </xf>
    <xf numFmtId="0" fontId="34" fillId="4" borderId="14" xfId="0" applyFont="1" applyFill="1" applyBorder="1"/>
    <xf numFmtId="0" fontId="10" fillId="2" borderId="72" xfId="0" applyFont="1" applyFill="1" applyBorder="1" applyAlignment="1">
      <alignment wrapText="1"/>
    </xf>
    <xf numFmtId="0" fontId="10" fillId="4" borderId="19" xfId="0" applyFont="1" applyFill="1" applyBorder="1" applyAlignment="1">
      <alignment wrapText="1"/>
    </xf>
    <xf numFmtId="0" fontId="14" fillId="16" borderId="14" xfId="0" applyFont="1" applyFill="1" applyBorder="1" applyAlignment="1">
      <alignment horizontal="center" vertical="center"/>
    </xf>
    <xf numFmtId="0" fontId="14" fillId="16" borderId="22" xfId="0" applyFont="1" applyFill="1" applyBorder="1" applyAlignment="1">
      <alignment horizontal="center" vertical="center"/>
    </xf>
    <xf numFmtId="0" fontId="10" fillId="16" borderId="12" xfId="0" applyFont="1" applyFill="1" applyBorder="1" applyAlignment="1">
      <alignment wrapText="1"/>
    </xf>
    <xf numFmtId="0" fontId="10" fillId="16" borderId="19" xfId="0" applyFont="1" applyFill="1" applyBorder="1" applyAlignment="1">
      <alignment wrapText="1"/>
    </xf>
    <xf numFmtId="0" fontId="32" fillId="13" borderId="41" xfId="0" applyFont="1" applyFill="1" applyBorder="1" applyAlignment="1">
      <alignment horizontal="center" vertical="center"/>
    </xf>
    <xf numFmtId="2" fontId="6" fillId="4" borderId="9" xfId="0" applyNumberFormat="1" applyFont="1" applyFill="1" applyBorder="1" applyAlignment="1">
      <alignment horizontal="center" wrapText="1"/>
    </xf>
    <xf numFmtId="1" fontId="0" fillId="5" borderId="12" xfId="0" applyNumberFormat="1" applyFill="1" applyBorder="1" applyAlignment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9" fontId="0" fillId="2" borderId="9" xfId="0" applyNumberFormat="1" applyFill="1" applyBorder="1" applyAlignment="1">
      <alignment horizontal="center" vertical="center"/>
    </xf>
    <xf numFmtId="169" fontId="0" fillId="2" borderId="20" xfId="0" applyNumberFormat="1" applyFill="1" applyBorder="1" applyAlignment="1">
      <alignment horizontal="center" vertical="center"/>
    </xf>
    <xf numFmtId="167" fontId="7" fillId="4" borderId="4" xfId="0" applyNumberFormat="1" applyFont="1" applyFill="1" applyBorder="1" applyAlignment="1">
      <alignment horizontal="center" wrapText="1"/>
    </xf>
    <xf numFmtId="167" fontId="7" fillId="2" borderId="12" xfId="0" applyNumberFormat="1" applyFont="1" applyFill="1" applyBorder="1" applyAlignment="1">
      <alignment horizontal="center" wrapText="1"/>
    </xf>
    <xf numFmtId="167" fontId="6" fillId="5" borderId="12" xfId="0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167" fontId="6" fillId="2" borderId="12" xfId="0" applyNumberFormat="1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vertical="center" wrapText="1"/>
    </xf>
    <xf numFmtId="0" fontId="48" fillId="2" borderId="12" xfId="0" applyFont="1" applyFill="1" applyBorder="1" applyAlignment="1">
      <alignment horizontal="center" wrapText="1"/>
    </xf>
    <xf numFmtId="167" fontId="0" fillId="2" borderId="13" xfId="0" applyNumberFormat="1" applyFill="1" applyBorder="1" applyAlignment="1">
      <alignment horizontal="center"/>
    </xf>
    <xf numFmtId="0" fontId="18" fillId="0" borderId="7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0" fillId="2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0" fillId="26" borderId="0" xfId="0" applyFont="1" applyFill="1" applyAlignment="1">
      <alignment horizontal="center" vertical="center"/>
    </xf>
    <xf numFmtId="0" fontId="30" fillId="26" borderId="1" xfId="0" applyFont="1" applyFill="1" applyBorder="1" applyAlignment="1">
      <alignment horizontal="center" vertical="center"/>
    </xf>
    <xf numFmtId="0" fontId="29" fillId="15" borderId="50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/>
    </xf>
    <xf numFmtId="0" fontId="12" fillId="0" borderId="2" xfId="0" applyFont="1" applyBorder="1"/>
    <xf numFmtId="0" fontId="14" fillId="0" borderId="2" xfId="0" applyFont="1" applyBorder="1"/>
    <xf numFmtId="0" fontId="12" fillId="17" borderId="30" xfId="0" applyFont="1" applyFill="1" applyBorder="1" applyAlignment="1">
      <alignment horizontal="center"/>
    </xf>
    <xf numFmtId="0" fontId="30" fillId="6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2" fillId="0" borderId="33" xfId="0" applyFont="1" applyBorder="1"/>
    <xf numFmtId="0" fontId="12" fillId="0" borderId="29" xfId="0" applyFont="1" applyBorder="1"/>
    <xf numFmtId="0" fontId="30" fillId="26" borderId="19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0" fillId="16" borderId="72" xfId="0" applyFont="1" applyFill="1" applyBorder="1" applyAlignment="1">
      <alignment wrapText="1"/>
    </xf>
    <xf numFmtId="0" fontId="10" fillId="16" borderId="14" xfId="0" applyFont="1" applyFill="1" applyBorder="1" applyAlignment="1">
      <alignment wrapText="1"/>
    </xf>
    <xf numFmtId="0" fontId="10" fillId="2" borderId="31" xfId="0" applyFont="1" applyFill="1" applyBorder="1" applyAlignment="1">
      <alignment wrapText="1"/>
    </xf>
    <xf numFmtId="0" fontId="10" fillId="16" borderId="38" xfId="0" applyFont="1" applyFill="1" applyBorder="1" applyAlignment="1">
      <alignment wrapText="1"/>
    </xf>
    <xf numFmtId="0" fontId="14" fillId="2" borderId="13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wrapText="1"/>
    </xf>
    <xf numFmtId="0" fontId="10" fillId="2" borderId="27" xfId="0" applyFont="1" applyFill="1" applyBorder="1" applyAlignment="1">
      <alignment wrapText="1"/>
    </xf>
    <xf numFmtId="0" fontId="10" fillId="2" borderId="70" xfId="0" applyFont="1" applyFill="1" applyBorder="1" applyAlignment="1">
      <alignment wrapText="1"/>
    </xf>
    <xf numFmtId="0" fontId="34" fillId="23" borderId="13" xfId="0" applyFont="1" applyFill="1" applyBorder="1"/>
    <xf numFmtId="0" fontId="34" fillId="23" borderId="14" xfId="0" applyFont="1" applyFill="1" applyBorder="1"/>
    <xf numFmtId="0" fontId="10" fillId="2" borderId="19" xfId="0" applyFont="1" applyFill="1" applyBorder="1" applyAlignment="1">
      <alignment wrapText="1"/>
    </xf>
    <xf numFmtId="0" fontId="10" fillId="5" borderId="72" xfId="0" applyFont="1" applyFill="1" applyBorder="1" applyAlignment="1">
      <alignment wrapText="1"/>
    </xf>
    <xf numFmtId="0" fontId="34" fillId="5" borderId="0" xfId="0" applyFont="1" applyFill="1"/>
    <xf numFmtId="0" fontId="10" fillId="5" borderId="12" xfId="0" applyFont="1" applyFill="1" applyBorder="1" applyAlignment="1">
      <alignment wrapText="1"/>
    </xf>
    <xf numFmtId="0" fontId="2" fillId="2" borderId="77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17" borderId="33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4" fillId="2" borderId="33" xfId="0" applyFont="1" applyFill="1" applyBorder="1" applyAlignment="1">
      <alignment horizontal="center" vertical="center"/>
    </xf>
    <xf numFmtId="0" fontId="14" fillId="2" borderId="70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19" fillId="5" borderId="1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5" fillId="5" borderId="13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10" fontId="27" fillId="2" borderId="13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wrapText="1"/>
    </xf>
    <xf numFmtId="2" fontId="6" fillId="5" borderId="13" xfId="0" applyNumberFormat="1" applyFont="1" applyFill="1" applyBorder="1" applyAlignment="1">
      <alignment horizontal="center" wrapText="1"/>
    </xf>
    <xf numFmtId="167" fontId="0" fillId="5" borderId="13" xfId="0" applyNumberForma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wrapText="1"/>
    </xf>
    <xf numFmtId="1" fontId="5" fillId="5" borderId="13" xfId="0" applyNumberFormat="1" applyFont="1" applyFill="1" applyBorder="1" applyAlignment="1">
      <alignment horizontal="center" vertical="center" wrapText="1"/>
    </xf>
    <xf numFmtId="1" fontId="0" fillId="2" borderId="79" xfId="0" applyNumberFormat="1" applyFill="1" applyBorder="1" applyAlignment="1">
      <alignment horizontal="center" vertical="center"/>
    </xf>
    <xf numFmtId="1" fontId="17" fillId="2" borderId="14" xfId="0" applyNumberFormat="1" applyFon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70" xfId="0" applyNumberFormat="1" applyFill="1" applyBorder="1" applyAlignment="1">
      <alignment horizontal="center" vertical="center"/>
    </xf>
    <xf numFmtId="167" fontId="7" fillId="5" borderId="12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wrapText="1"/>
    </xf>
    <xf numFmtId="0" fontId="0" fillId="2" borderId="79" xfId="0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167" fontId="0" fillId="2" borderId="48" xfId="0" applyNumberForma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47" fillId="17" borderId="74" xfId="0" applyFont="1" applyFill="1" applyBorder="1" applyAlignment="1">
      <alignment horizontal="center" vertical="center"/>
    </xf>
    <xf numFmtId="0" fontId="47" fillId="17" borderId="40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9" fillId="0" borderId="2" xfId="0" applyFont="1" applyBorder="1"/>
    <xf numFmtId="1" fontId="0" fillId="23" borderId="4" xfId="0" applyNumberFormat="1" applyFill="1" applyBorder="1" applyAlignment="1">
      <alignment horizontal="center" vertical="center"/>
    </xf>
    <xf numFmtId="0" fontId="49" fillId="2" borderId="79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70" xfId="0" applyFont="1" applyFill="1" applyBorder="1" applyAlignment="1">
      <alignment horizontal="center" vertical="center"/>
    </xf>
    <xf numFmtId="167" fontId="6" fillId="2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167" fontId="6" fillId="2" borderId="4" xfId="0" applyNumberFormat="1" applyFont="1" applyFill="1" applyBorder="1" applyAlignment="1">
      <alignment horizontal="center" wrapText="1"/>
    </xf>
    <xf numFmtId="2" fontId="6" fillId="5" borderId="4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5" borderId="14" xfId="0" applyFont="1" applyFill="1" applyBorder="1" applyAlignment="1">
      <alignment wrapText="1"/>
    </xf>
    <xf numFmtId="0" fontId="34" fillId="6" borderId="70" xfId="0" applyFont="1" applyFill="1" applyBorder="1"/>
    <xf numFmtId="0" fontId="34" fillId="6" borderId="12" xfId="0" applyFont="1" applyFill="1" applyBorder="1"/>
    <xf numFmtId="0" fontId="34" fillId="6" borderId="22" xfId="0" applyFont="1" applyFill="1" applyBorder="1"/>
    <xf numFmtId="0" fontId="34" fillId="6" borderId="23" xfId="0" applyFont="1" applyFill="1" applyBorder="1"/>
    <xf numFmtId="0" fontId="34" fillId="6" borderId="19" xfId="0" applyFont="1" applyFill="1" applyBorder="1"/>
    <xf numFmtId="1" fontId="0" fillId="4" borderId="15" xfId="0" applyNumberFormat="1" applyFill="1" applyBorder="1" applyAlignment="1">
      <alignment horizontal="center" vertical="center"/>
    </xf>
    <xf numFmtId="0" fontId="34" fillId="6" borderId="24" xfId="0" applyFont="1" applyFill="1" applyBorder="1"/>
    <xf numFmtId="1" fontId="0" fillId="2" borderId="70" xfId="0" applyNumberForma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7" fontId="5" fillId="2" borderId="2" xfId="0" applyNumberFormat="1" applyFont="1" applyFill="1" applyBorder="1" applyAlignment="1">
      <alignment horizontal="center" vertical="center"/>
    </xf>
    <xf numFmtId="167" fontId="0" fillId="2" borderId="21" xfId="0" applyNumberFormat="1" applyFill="1" applyBorder="1" applyAlignment="1">
      <alignment horizontal="center" vertical="center"/>
    </xf>
    <xf numFmtId="167" fontId="0" fillId="2" borderId="20" xfId="0" applyNumberFormat="1" applyFill="1" applyBorder="1" applyAlignment="1">
      <alignment horizontal="center" vertical="center"/>
    </xf>
    <xf numFmtId="168" fontId="2" fillId="0" borderId="2" xfId="0" applyNumberFormat="1" applyFont="1" applyBorder="1" applyAlignment="1">
      <alignment horizontal="center" vertical="center"/>
    </xf>
    <xf numFmtId="0" fontId="34" fillId="5" borderId="2" xfId="0" applyFont="1" applyFill="1" applyBorder="1"/>
    <xf numFmtId="170" fontId="40" fillId="24" borderId="41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7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 wrapText="1"/>
    </xf>
    <xf numFmtId="0" fontId="10" fillId="6" borderId="70" xfId="0" applyFont="1" applyFill="1" applyBorder="1"/>
    <xf numFmtId="0" fontId="10" fillId="6" borderId="2" xfId="0" applyFont="1" applyFill="1" applyBorder="1"/>
    <xf numFmtId="0" fontId="10" fillId="6" borderId="12" xfId="0" applyFont="1" applyFill="1" applyBorder="1"/>
    <xf numFmtId="0" fontId="10" fillId="6" borderId="14" xfId="0" applyFont="1" applyFill="1" applyBorder="1"/>
    <xf numFmtId="0" fontId="10" fillId="0" borderId="0" xfId="0" applyFont="1"/>
    <xf numFmtId="0" fontId="10" fillId="2" borderId="14" xfId="0" applyFont="1" applyFill="1" applyBorder="1" applyAlignment="1">
      <alignment wrapText="1"/>
    </xf>
    <xf numFmtId="0" fontId="34" fillId="5" borderId="13" xfId="0" applyFont="1" applyFill="1" applyBorder="1"/>
    <xf numFmtId="0" fontId="10" fillId="0" borderId="14" xfId="0" applyFont="1" applyBorder="1"/>
    <xf numFmtId="0" fontId="10" fillId="0" borderId="2" xfId="0" applyFont="1" applyBorder="1"/>
    <xf numFmtId="0" fontId="34" fillId="5" borderId="14" xfId="0" applyFont="1" applyFill="1" applyBorder="1"/>
    <xf numFmtId="0" fontId="34" fillId="2" borderId="2" xfId="0" applyFont="1" applyFill="1" applyBorder="1"/>
    <xf numFmtId="0" fontId="34" fillId="2" borderId="14" xfId="0" applyFont="1" applyFill="1" applyBorder="1"/>
    <xf numFmtId="0" fontId="7" fillId="2" borderId="79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6" fillId="2" borderId="7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" fontId="17" fillId="5" borderId="14" xfId="0" applyNumberFormat="1" applyFont="1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167" fontId="4" fillId="4" borderId="13" xfId="0" applyNumberFormat="1" applyFont="1" applyFill="1" applyBorder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/>
    </xf>
    <xf numFmtId="167" fontId="4" fillId="5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167" fontId="0" fillId="2" borderId="24" xfId="0" applyNumberFormat="1" applyFill="1" applyBorder="1" applyAlignment="1">
      <alignment horizontal="center" vertical="center"/>
    </xf>
    <xf numFmtId="167" fontId="0" fillId="2" borderId="28" xfId="0" applyNumberFormat="1" applyFill="1" applyBorder="1" applyAlignment="1">
      <alignment horizontal="center" vertical="center"/>
    </xf>
    <xf numFmtId="169" fontId="0" fillId="2" borderId="22" xfId="0" applyNumberFormat="1" applyFill="1" applyBorder="1" applyAlignment="1">
      <alignment horizontal="center" vertical="center"/>
    </xf>
    <xf numFmtId="169" fontId="0" fillId="2" borderId="14" xfId="0" applyNumberFormat="1" applyFill="1" applyBorder="1" applyAlignment="1">
      <alignment horizontal="center" vertical="center"/>
    </xf>
    <xf numFmtId="9" fontId="0" fillId="2" borderId="14" xfId="0" applyNumberFormat="1" applyFill="1" applyBorder="1" applyAlignment="1">
      <alignment horizontal="center" vertical="center"/>
    </xf>
    <xf numFmtId="169" fontId="0" fillId="2" borderId="15" xfId="0" applyNumberFormat="1" applyFill="1" applyBorder="1" applyAlignment="1">
      <alignment horizontal="center" vertical="center"/>
    </xf>
    <xf numFmtId="169" fontId="0" fillId="5" borderId="14" xfId="0" applyNumberFormat="1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0" borderId="84" xfId="0" applyBorder="1"/>
    <xf numFmtId="0" fontId="0" fillId="0" borderId="57" xfId="0" applyBorder="1"/>
    <xf numFmtId="0" fontId="18" fillId="0" borderId="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7" fillId="17" borderId="12" xfId="0" applyFont="1" applyFill="1" applyBorder="1" applyAlignment="1">
      <alignment horizontal="center" vertical="center" wrapText="1"/>
    </xf>
    <xf numFmtId="0" fontId="0" fillId="0" borderId="53" xfId="0" applyBorder="1"/>
    <xf numFmtId="9" fontId="0" fillId="5" borderId="14" xfId="0" applyNumberFormat="1" applyFill="1" applyBorder="1" applyAlignment="1">
      <alignment horizontal="center" vertical="center" wrapText="1"/>
    </xf>
    <xf numFmtId="0" fontId="34" fillId="7" borderId="2" xfId="0" applyFont="1" applyFill="1" applyBorder="1"/>
    <xf numFmtId="0" fontId="10" fillId="7" borderId="12" xfId="0" applyFont="1" applyFill="1" applyBorder="1" applyAlignment="1">
      <alignment wrapText="1"/>
    </xf>
    <xf numFmtId="0" fontId="49" fillId="2" borderId="79" xfId="0" applyFont="1" applyFill="1" applyBorder="1" applyAlignment="1">
      <alignment horizontal="center"/>
    </xf>
    <xf numFmtId="0" fontId="49" fillId="2" borderId="14" xfId="0" applyFont="1" applyFill="1" applyBorder="1" applyAlignment="1">
      <alignment horizontal="center"/>
    </xf>
    <xf numFmtId="0" fontId="49" fillId="2" borderId="79" xfId="0" applyFont="1" applyFill="1" applyBorder="1" applyAlignment="1">
      <alignment horizontal="center" wrapText="1" readingOrder="1"/>
    </xf>
    <xf numFmtId="0" fontId="49" fillId="2" borderId="14" xfId="0" applyFont="1" applyFill="1" applyBorder="1" applyAlignment="1">
      <alignment horizontal="center" wrapText="1" readingOrder="1"/>
    </xf>
    <xf numFmtId="1" fontId="0" fillId="4" borderId="4" xfId="0" applyNumberFormat="1" applyFill="1" applyBorder="1" applyAlignment="1">
      <alignment horizontal="center" vertical="center"/>
    </xf>
    <xf numFmtId="0" fontId="34" fillId="4" borderId="70" xfId="0" applyFont="1" applyFill="1" applyBorder="1"/>
    <xf numFmtId="0" fontId="2" fillId="0" borderId="2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9" fillId="0" borderId="19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4" fillId="23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1" fontId="38" fillId="4" borderId="2" xfId="0" applyNumberFormat="1" applyFont="1" applyFill="1" applyBorder="1" applyAlignment="1">
      <alignment horizontal="center" vertical="center" wrapText="1"/>
    </xf>
    <xf numFmtId="1" fontId="0" fillId="4" borderId="14" xfId="0" applyNumberForma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/>
    </xf>
    <xf numFmtId="1" fontId="0" fillId="5" borderId="79" xfId="0" applyNumberFormat="1" applyFill="1" applyBorder="1" applyAlignment="1">
      <alignment horizontal="center" vertical="center"/>
    </xf>
    <xf numFmtId="1" fontId="0" fillId="5" borderId="22" xfId="0" applyNumberForma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9" fontId="0" fillId="5" borderId="13" xfId="0" applyNumberFormat="1" applyFill="1" applyBorder="1" applyAlignment="1">
      <alignment horizontal="center" vertical="center"/>
    </xf>
    <xf numFmtId="9" fontId="0" fillId="5" borderId="23" xfId="0" applyNumberFormat="1" applyFill="1" applyBorder="1" applyAlignment="1">
      <alignment horizontal="center" vertical="center"/>
    </xf>
    <xf numFmtId="169" fontId="0" fillId="5" borderId="20" xfId="0" applyNumberFormat="1" applyFill="1" applyBorder="1" applyAlignment="1">
      <alignment horizontal="center" vertical="center"/>
    </xf>
    <xf numFmtId="0" fontId="32" fillId="13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0" fillId="6" borderId="0" xfId="0" applyFont="1" applyFill="1"/>
    <xf numFmtId="165" fontId="53" fillId="0" borderId="1" xfId="0" applyNumberFormat="1" applyFont="1" applyBorder="1" applyAlignment="1">
      <alignment horizontal="left" vertical="center"/>
    </xf>
    <xf numFmtId="0" fontId="53" fillId="0" borderId="29" xfId="0" applyFont="1" applyBorder="1" applyAlignment="1">
      <alignment horizontal="left" vertical="center"/>
    </xf>
    <xf numFmtId="0" fontId="53" fillId="13" borderId="29" xfId="0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34" fillId="6" borderId="13" xfId="0" applyFont="1" applyFill="1" applyBorder="1" applyAlignment="1">
      <alignment horizontal="left" vertical="center"/>
    </xf>
    <xf numFmtId="0" fontId="54" fillId="0" borderId="12" xfId="0" applyFont="1" applyBorder="1" applyAlignment="1">
      <alignment horizontal="center" vertical="center"/>
    </xf>
    <xf numFmtId="0" fontId="32" fillId="13" borderId="13" xfId="0" applyFont="1" applyFill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32" fillId="13" borderId="26" xfId="0" applyFont="1" applyFill="1" applyBorder="1" applyAlignment="1">
      <alignment horizontal="center" vertical="center" wrapText="1"/>
    </xf>
    <xf numFmtId="0" fontId="34" fillId="2" borderId="13" xfId="0" applyFont="1" applyFill="1" applyBorder="1"/>
    <xf numFmtId="0" fontId="34" fillId="5" borderId="70" xfId="0" applyFont="1" applyFill="1" applyBorder="1"/>
    <xf numFmtId="0" fontId="10" fillId="4" borderId="38" xfId="0" applyFont="1" applyFill="1" applyBorder="1" applyAlignment="1">
      <alignment wrapText="1"/>
    </xf>
    <xf numFmtId="0" fontId="55" fillId="0" borderId="2" xfId="0" applyFont="1" applyBorder="1" applyAlignment="1">
      <alignment horizontal="center" vertical="center"/>
    </xf>
    <xf numFmtId="1" fontId="38" fillId="5" borderId="12" xfId="0" applyNumberFormat="1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/>
    </xf>
    <xf numFmtId="0" fontId="0" fillId="23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9" fillId="5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2" borderId="79" xfId="0" applyFont="1" applyFill="1" applyBorder="1" applyAlignment="1">
      <alignment horizontal="center"/>
    </xf>
    <xf numFmtId="166" fontId="2" fillId="0" borderId="2" xfId="0" applyNumberFormat="1" applyFont="1" applyBorder="1" applyAlignment="1">
      <alignment horizontal="center" vertical="center"/>
    </xf>
    <xf numFmtId="8" fontId="55" fillId="0" borderId="2" xfId="0" applyNumberFormat="1" applyFont="1" applyBorder="1" applyAlignment="1">
      <alignment horizontal="center" vertical="center"/>
    </xf>
    <xf numFmtId="166" fontId="55" fillId="0" borderId="2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7" fillId="2" borderId="2" xfId="0" applyFont="1" applyFill="1" applyBorder="1"/>
    <xf numFmtId="0" fontId="57" fillId="31" borderId="2" xfId="0" applyFont="1" applyFill="1" applyBorder="1"/>
    <xf numFmtId="0" fontId="57" fillId="0" borderId="2" xfId="0" applyFont="1" applyBorder="1"/>
    <xf numFmtId="0" fontId="57" fillId="29" borderId="2" xfId="0" applyFont="1" applyFill="1" applyBorder="1"/>
    <xf numFmtId="0" fontId="57" fillId="14" borderId="2" xfId="0" applyFont="1" applyFill="1" applyBorder="1"/>
    <xf numFmtId="0" fontId="57" fillId="27" borderId="2" xfId="0" applyFont="1" applyFill="1" applyBorder="1"/>
    <xf numFmtId="0" fontId="57" fillId="6" borderId="2" xfId="0" applyFont="1" applyFill="1" applyBorder="1"/>
    <xf numFmtId="0" fontId="57" fillId="20" borderId="2" xfId="0" applyFont="1" applyFill="1" applyBorder="1"/>
    <xf numFmtId="0" fontId="57" fillId="5" borderId="2" xfId="0" applyFont="1" applyFill="1" applyBorder="1"/>
    <xf numFmtId="0" fontId="57" fillId="30" borderId="2" xfId="0" applyFont="1" applyFill="1" applyBorder="1"/>
    <xf numFmtId="0" fontId="58" fillId="2" borderId="2" xfId="0" applyFont="1" applyFill="1" applyBorder="1"/>
    <xf numFmtId="0" fontId="57" fillId="30" borderId="12" xfId="0" applyFont="1" applyFill="1" applyBorder="1"/>
    <xf numFmtId="0" fontId="57" fillId="20" borderId="13" xfId="0" applyFont="1" applyFill="1" applyBorder="1"/>
    <xf numFmtId="0" fontId="5" fillId="23" borderId="2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59" fillId="19" borderId="29" xfId="0" applyFont="1" applyFill="1" applyBorder="1" applyAlignment="1">
      <alignment horizontal="center" vertical="center"/>
    </xf>
    <xf numFmtId="0" fontId="59" fillId="34" borderId="41" xfId="0" applyFont="1" applyFill="1" applyBorder="1" applyAlignment="1">
      <alignment horizontal="center" vertical="center" wrapText="1"/>
    </xf>
    <xf numFmtId="0" fontId="59" fillId="24" borderId="41" xfId="0" applyFont="1" applyFill="1" applyBorder="1" applyAlignment="1">
      <alignment horizontal="center" vertical="center" wrapText="1"/>
    </xf>
    <xf numFmtId="0" fontId="59" fillId="35" borderId="41" xfId="0" applyFont="1" applyFill="1" applyBorder="1" applyAlignment="1">
      <alignment horizontal="center" vertical="center" wrapText="1"/>
    </xf>
    <xf numFmtId="0" fontId="59" fillId="36" borderId="41" xfId="0" applyFont="1" applyFill="1" applyBorder="1" applyAlignment="1">
      <alignment horizontal="center" vertical="center" wrapText="1"/>
    </xf>
    <xf numFmtId="14" fontId="59" fillId="19" borderId="41" xfId="0" applyNumberFormat="1" applyFont="1" applyFill="1" applyBorder="1" applyAlignment="1">
      <alignment horizontal="center" vertical="center"/>
    </xf>
    <xf numFmtId="0" fontId="59" fillId="19" borderId="41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7" borderId="2" xfId="0" applyFill="1" applyBorder="1" applyAlignment="1">
      <alignment horizontal="right" vertical="center"/>
    </xf>
    <xf numFmtId="0" fontId="0" fillId="27" borderId="2" xfId="0" applyFill="1" applyBorder="1" applyAlignment="1">
      <alignment horizontal="right" vertical="center"/>
    </xf>
    <xf numFmtId="0" fontId="0" fillId="32" borderId="2" xfId="0" applyFill="1" applyBorder="1" applyAlignment="1">
      <alignment horizontal="right" vertical="center"/>
    </xf>
    <xf numFmtId="0" fontId="0" fillId="20" borderId="2" xfId="0" applyFill="1" applyBorder="1" applyAlignment="1">
      <alignment horizontal="right" vertical="center"/>
    </xf>
    <xf numFmtId="0" fontId="0" fillId="33" borderId="2" xfId="0" applyFill="1" applyBorder="1" applyAlignment="1">
      <alignment horizontal="right" vertical="center"/>
    </xf>
    <xf numFmtId="0" fontId="17" fillId="33" borderId="2" xfId="0" applyFont="1" applyFill="1" applyBorder="1" applyAlignment="1">
      <alignment horizontal="right" vertical="center"/>
    </xf>
    <xf numFmtId="0" fontId="0" fillId="14" borderId="2" xfId="0" applyFill="1" applyBorder="1" applyAlignment="1">
      <alignment horizontal="right" vertical="center"/>
    </xf>
    <xf numFmtId="0" fontId="0" fillId="6" borderId="2" xfId="0" applyFill="1" applyBorder="1" applyAlignment="1">
      <alignment horizontal="right" vertical="center"/>
    </xf>
    <xf numFmtId="164" fontId="4" fillId="0" borderId="41" xfId="0" applyNumberFormat="1" applyFont="1" applyBorder="1" applyAlignment="1">
      <alignment horizontal="center" vertical="center"/>
    </xf>
    <xf numFmtId="0" fontId="41" fillId="6" borderId="41" xfId="0" applyFont="1" applyFill="1" applyBorder="1" applyAlignment="1">
      <alignment horizontal="center" wrapText="1"/>
    </xf>
    <xf numFmtId="0" fontId="31" fillId="19" borderId="51" xfId="0" applyFont="1" applyFill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165" fontId="53" fillId="6" borderId="1" xfId="0" applyNumberFormat="1" applyFont="1" applyFill="1" applyBorder="1" applyAlignment="1">
      <alignment horizontal="left" vertical="center"/>
    </xf>
    <xf numFmtId="0" fontId="53" fillId="0" borderId="1" xfId="0" applyFont="1" applyBorder="1"/>
    <xf numFmtId="0" fontId="53" fillId="0" borderId="29" xfId="0" applyFont="1" applyBorder="1"/>
    <xf numFmtId="0" fontId="53" fillId="13" borderId="29" xfId="0" applyFont="1" applyFill="1" applyBorder="1"/>
    <xf numFmtId="0" fontId="53" fillId="13" borderId="32" xfId="0" applyFont="1" applyFill="1" applyBorder="1"/>
    <xf numFmtId="0" fontId="10" fillId="13" borderId="29" xfId="0" applyFont="1" applyFill="1" applyBorder="1"/>
    <xf numFmtId="0" fontId="11" fillId="0" borderId="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37" fillId="0" borderId="59" xfId="0" applyFont="1" applyBorder="1" applyAlignment="1">
      <alignment horizontal="center" vertical="center"/>
    </xf>
    <xf numFmtId="0" fontId="9" fillId="2" borderId="7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1" fontId="50" fillId="2" borderId="4" xfId="0" applyNumberFormat="1" applyFont="1" applyFill="1" applyBorder="1" applyAlignment="1">
      <alignment horizontal="center" vertical="center"/>
    </xf>
    <xf numFmtId="1" fontId="50" fillId="2" borderId="79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1" fontId="50" fillId="2" borderId="9" xfId="0" applyNumberFormat="1" applyFont="1" applyFill="1" applyBorder="1" applyAlignment="1">
      <alignment horizontal="center" vertical="center"/>
    </xf>
    <xf numFmtId="1" fontId="50" fillId="2" borderId="15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70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/>
    </xf>
    <xf numFmtId="0" fontId="49" fillId="2" borderId="70" xfId="0" applyFont="1" applyFill="1" applyBorder="1" applyAlignment="1">
      <alignment horizontal="center"/>
    </xf>
    <xf numFmtId="0" fontId="9" fillId="2" borderId="70" xfId="0" applyFont="1" applyFill="1" applyBorder="1" applyAlignment="1">
      <alignment horizontal="center"/>
    </xf>
    <xf numFmtId="0" fontId="37" fillId="0" borderId="86" xfId="0" applyFont="1" applyBorder="1" applyAlignment="1">
      <alignment horizontal="center" vertical="center"/>
    </xf>
    <xf numFmtId="1" fontId="6" fillId="2" borderId="39" xfId="0" applyNumberFormat="1" applyFont="1" applyFill="1" applyBorder="1" applyAlignment="1">
      <alignment horizontal="center" wrapText="1"/>
    </xf>
    <xf numFmtId="0" fontId="0" fillId="2" borderId="39" xfId="0" applyFill="1" applyBorder="1" applyAlignment="1">
      <alignment horizontal="center"/>
    </xf>
    <xf numFmtId="0" fontId="15" fillId="5" borderId="39" xfId="0" applyFont="1" applyFill="1" applyBorder="1" applyAlignment="1">
      <alignment horizontal="center" vertical="center"/>
    </xf>
    <xf numFmtId="1" fontId="0" fillId="5" borderId="39" xfId="0" applyNumberFormat="1" applyFill="1" applyBorder="1" applyAlignment="1">
      <alignment horizontal="center"/>
    </xf>
    <xf numFmtId="0" fontId="4" fillId="4" borderId="39" xfId="0" applyFont="1" applyFill="1" applyBorder="1" applyAlignment="1">
      <alignment horizontal="center" wrapText="1"/>
    </xf>
    <xf numFmtId="0" fontId="0" fillId="2" borderId="39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2" fillId="0" borderId="38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10" fillId="6" borderId="13" xfId="0" applyFont="1" applyFill="1" applyBorder="1"/>
    <xf numFmtId="0" fontId="29" fillId="16" borderId="2" xfId="0" applyFont="1" applyFill="1" applyBorder="1" applyAlignment="1">
      <alignment horizontal="center" vertical="center"/>
    </xf>
    <xf numFmtId="0" fontId="30" fillId="26" borderId="23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167" fontId="5" fillId="2" borderId="13" xfId="0" applyNumberFormat="1" applyFont="1" applyFill="1" applyBorder="1" applyAlignment="1">
      <alignment horizontal="center" vertical="center"/>
    </xf>
    <xf numFmtId="2" fontId="6" fillId="23" borderId="9" xfId="0" applyNumberFormat="1" applyFont="1" applyFill="1" applyBorder="1" applyAlignment="1">
      <alignment horizontal="center" wrapText="1"/>
    </xf>
    <xf numFmtId="2" fontId="6" fillId="23" borderId="13" xfId="0" applyNumberFormat="1" applyFont="1" applyFill="1" applyBorder="1" applyAlignment="1">
      <alignment horizontal="center" wrapText="1"/>
    </xf>
    <xf numFmtId="2" fontId="6" fillId="23" borderId="2" xfId="0" applyNumberFormat="1" applyFont="1" applyFill="1" applyBorder="1" applyAlignment="1">
      <alignment horizontal="center" wrapText="1"/>
    </xf>
    <xf numFmtId="0" fontId="62" fillId="2" borderId="2" xfId="0" applyFont="1" applyFill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1" fontId="5" fillId="5" borderId="22" xfId="0" applyNumberFormat="1" applyFont="1" applyFill="1" applyBorder="1" applyAlignment="1">
      <alignment horizontal="center" vertical="center"/>
    </xf>
    <xf numFmtId="166" fontId="55" fillId="0" borderId="2" xfId="0" applyNumberFormat="1" applyFont="1" applyBorder="1" applyAlignment="1">
      <alignment horizontal="center"/>
    </xf>
    <xf numFmtId="0" fontId="53" fillId="6" borderId="2" xfId="0" applyFont="1" applyFill="1" applyBorder="1"/>
    <xf numFmtId="165" fontId="53" fillId="6" borderId="2" xfId="0" applyNumberFormat="1" applyFont="1" applyFill="1" applyBorder="1" applyAlignment="1">
      <alignment horizontal="left" vertical="center"/>
    </xf>
    <xf numFmtId="0" fontId="53" fillId="13" borderId="1" xfId="0" applyFont="1" applyFill="1" applyBorder="1"/>
    <xf numFmtId="0" fontId="16" fillId="6" borderId="4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167" fontId="4" fillId="2" borderId="13" xfId="0" applyNumberFormat="1" applyFont="1" applyFill="1" applyBorder="1" applyAlignment="1">
      <alignment horizontal="center" vertical="center"/>
    </xf>
    <xf numFmtId="169" fontId="17" fillId="2" borderId="2" xfId="0" applyNumberFormat="1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 wrapText="1"/>
    </xf>
    <xf numFmtId="3" fontId="4" fillId="0" borderId="41" xfId="0" applyNumberFormat="1" applyFont="1" applyBorder="1" applyAlignment="1">
      <alignment horizontal="center" vertical="center"/>
    </xf>
    <xf numFmtId="0" fontId="4" fillId="0" borderId="0" xfId="0" applyFont="1"/>
    <xf numFmtId="165" fontId="34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167" fontId="7" fillId="5" borderId="4" xfId="0" applyNumberFormat="1" applyFont="1" applyFill="1" applyBorder="1" applyAlignment="1">
      <alignment horizontal="center" wrapText="1"/>
    </xf>
    <xf numFmtId="0" fontId="6" fillId="2" borderId="70" xfId="0" applyFont="1" applyFill="1" applyBorder="1" applyAlignment="1">
      <alignment horizontal="center" vertical="center"/>
    </xf>
    <xf numFmtId="0" fontId="49" fillId="2" borderId="70" xfId="0" applyFont="1" applyFill="1" applyBorder="1" applyAlignment="1">
      <alignment horizontal="center" wrapText="1" readingOrder="1"/>
    </xf>
    <xf numFmtId="0" fontId="6" fillId="2" borderId="7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0" fontId="12" fillId="16" borderId="14" xfId="0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169" fontId="0" fillId="4" borderId="20" xfId="0" applyNumberFormat="1" applyFill="1" applyBorder="1" applyAlignment="1">
      <alignment horizontal="center" vertical="center"/>
    </xf>
    <xf numFmtId="0" fontId="53" fillId="6" borderId="1" xfId="0" applyFont="1" applyFill="1" applyBorder="1"/>
    <xf numFmtId="0" fontId="53" fillId="6" borderId="29" xfId="0" applyFont="1" applyFill="1" applyBorder="1"/>
    <xf numFmtId="0" fontId="4" fillId="6" borderId="0" xfId="0" applyFont="1" applyFill="1"/>
    <xf numFmtId="0" fontId="60" fillId="0" borderId="1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168" fontId="4" fillId="0" borderId="41" xfId="0" applyNumberFormat="1" applyFont="1" applyBorder="1" applyAlignment="1">
      <alignment horizontal="center" vertical="center"/>
    </xf>
    <xf numFmtId="168" fontId="5" fillId="0" borderId="41" xfId="0" applyNumberFormat="1" applyFont="1" applyBorder="1" applyAlignment="1">
      <alignment horizontal="center" vertical="center"/>
    </xf>
    <xf numFmtId="0" fontId="55" fillId="0" borderId="17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" fontId="38" fillId="0" borderId="2" xfId="0" applyNumberFormat="1" applyFont="1" applyBorder="1" applyAlignment="1">
      <alignment horizontal="center" vertical="center" wrapText="1"/>
    </xf>
    <xf numFmtId="1" fontId="38" fillId="0" borderId="12" xfId="0" applyNumberFormat="1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/>
    </xf>
    <xf numFmtId="3" fontId="0" fillId="0" borderId="92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 wrapText="1"/>
    </xf>
    <xf numFmtId="1" fontId="0" fillId="0" borderId="94" xfId="0" applyNumberFormat="1" applyBorder="1" applyAlignment="1">
      <alignment horizontal="center" vertical="center"/>
    </xf>
    <xf numFmtId="1" fontId="0" fillId="0" borderId="64" xfId="0" applyNumberFormat="1" applyBorder="1" applyAlignment="1">
      <alignment horizontal="center" vertical="center"/>
    </xf>
    <xf numFmtId="1" fontId="0" fillId="0" borderId="95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167" fontId="5" fillId="5" borderId="23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" fontId="38" fillId="0" borderId="7" xfId="0" applyNumberFormat="1" applyFont="1" applyBorder="1" applyAlignment="1">
      <alignment horizontal="center" vertical="center" wrapText="1"/>
    </xf>
    <xf numFmtId="0" fontId="2" fillId="14" borderId="59" xfId="0" applyFont="1" applyFill="1" applyBorder="1" applyAlignment="1">
      <alignment horizontal="center"/>
    </xf>
    <xf numFmtId="0" fontId="2" fillId="14" borderId="38" xfId="0" applyFont="1" applyFill="1" applyBorder="1" applyAlignment="1">
      <alignment horizontal="center" vertical="center"/>
    </xf>
    <xf numFmtId="0" fontId="2" fillId="14" borderId="25" xfId="0" applyFont="1" applyFill="1" applyBorder="1" applyAlignment="1">
      <alignment horizontal="center" vertical="center"/>
    </xf>
    <xf numFmtId="0" fontId="2" fillId="14" borderId="52" xfId="0" applyFont="1" applyFill="1" applyBorder="1" applyAlignment="1">
      <alignment horizontal="center" vertical="center"/>
    </xf>
    <xf numFmtId="0" fontId="14" fillId="22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14" borderId="60" xfId="0" applyFont="1" applyFill="1" applyBorder="1" applyAlignment="1">
      <alignment horizontal="center" vertical="center"/>
    </xf>
    <xf numFmtId="0" fontId="2" fillId="14" borderId="37" xfId="0" applyFont="1" applyFill="1" applyBorder="1" applyAlignment="1">
      <alignment horizontal="center" vertical="center"/>
    </xf>
    <xf numFmtId="0" fontId="2" fillId="14" borderId="78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29" xfId="0" applyFont="1" applyFill="1" applyBorder="1"/>
    <xf numFmtId="0" fontId="5" fillId="6" borderId="0" xfId="0" applyFont="1" applyFill="1"/>
    <xf numFmtId="0" fontId="10" fillId="6" borderId="1" xfId="0" applyFont="1" applyFill="1" applyBorder="1"/>
    <xf numFmtId="1" fontId="0" fillId="0" borderId="39" xfId="0" applyNumberFormat="1" applyBorder="1" applyAlignment="1">
      <alignment horizontal="center" vertical="center"/>
    </xf>
    <xf numFmtId="1" fontId="0" fillId="2" borderId="39" xfId="0" applyNumberFormat="1" applyFill="1" applyBorder="1" applyAlignment="1">
      <alignment horizontal="center" vertical="center"/>
    </xf>
    <xf numFmtId="1" fontId="0" fillId="4" borderId="39" xfId="0" applyNumberFormat="1" applyFill="1" applyBorder="1" applyAlignment="1">
      <alignment horizontal="center" vertical="center"/>
    </xf>
    <xf numFmtId="1" fontId="0" fillId="5" borderId="39" xfId="0" applyNumberFormat="1" applyFill="1" applyBorder="1" applyAlignment="1">
      <alignment horizontal="center" vertical="center"/>
    </xf>
    <xf numFmtId="1" fontId="0" fillId="2" borderId="38" xfId="0" applyNumberFormat="1" applyFill="1" applyBorder="1" applyAlignment="1">
      <alignment horizontal="center" vertical="center"/>
    </xf>
    <xf numFmtId="1" fontId="0" fillId="5" borderId="38" xfId="0" applyNumberForma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0" fillId="0" borderId="48" xfId="0" applyNumberFormat="1" applyBorder="1" applyAlignment="1">
      <alignment horizontal="center" vertical="center"/>
    </xf>
    <xf numFmtId="1" fontId="0" fillId="0" borderId="87" xfId="0" applyNumberFormat="1" applyBorder="1" applyAlignment="1">
      <alignment horizontal="center" vertical="center"/>
    </xf>
    <xf numFmtId="0" fontId="49" fillId="0" borderId="7" xfId="0" applyFont="1" applyBorder="1" applyAlignment="1">
      <alignment horizontal="center"/>
    </xf>
    <xf numFmtId="1" fontId="50" fillId="0" borderId="5" xfId="0" applyNumberFormat="1" applyFont="1" applyBorder="1" applyAlignment="1">
      <alignment horizontal="center" vertical="center"/>
    </xf>
    <xf numFmtId="1" fontId="50" fillId="0" borderId="10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48" xfId="0" applyNumberFormat="1" applyFont="1" applyBorder="1" applyAlignment="1">
      <alignment horizontal="center" vertical="center" wrapText="1"/>
    </xf>
    <xf numFmtId="167" fontId="7" fillId="5" borderId="9" xfId="0" applyNumberFormat="1" applyFont="1" applyFill="1" applyBorder="1" applyAlignment="1">
      <alignment horizontal="center" wrapText="1"/>
    </xf>
    <xf numFmtId="0" fontId="0" fillId="0" borderId="86" xfId="0" applyBorder="1" applyAlignment="1">
      <alignment horizontal="center"/>
    </xf>
    <xf numFmtId="167" fontId="7" fillId="4" borderId="39" xfId="0" applyNumberFormat="1" applyFont="1" applyFill="1" applyBorder="1" applyAlignment="1">
      <alignment horizontal="center" wrapText="1"/>
    </xf>
    <xf numFmtId="167" fontId="7" fillId="2" borderId="39" xfId="0" applyNumberFormat="1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center" vertical="center" wrapText="1"/>
    </xf>
    <xf numFmtId="167" fontId="0" fillId="2" borderId="39" xfId="0" applyNumberFormat="1" applyFill="1" applyBorder="1" applyAlignment="1">
      <alignment horizontal="center"/>
    </xf>
    <xf numFmtId="0" fontId="15" fillId="2" borderId="39" xfId="0" applyFont="1" applyFill="1" applyBorder="1" applyAlignment="1">
      <alignment horizontal="center" vertical="center"/>
    </xf>
    <xf numFmtId="2" fontId="0" fillId="5" borderId="39" xfId="0" applyNumberForma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wrapText="1"/>
    </xf>
    <xf numFmtId="0" fontId="0" fillId="5" borderId="39" xfId="0" applyFill="1" applyBorder="1" applyAlignment="1">
      <alignment horizontal="center"/>
    </xf>
    <xf numFmtId="167" fontId="6" fillId="2" borderId="39" xfId="0" applyNumberFormat="1" applyFont="1" applyFill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87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167" fontId="0" fillId="0" borderId="94" xfId="0" applyNumberFormat="1" applyBorder="1" applyAlignment="1">
      <alignment horizontal="center" vertical="center"/>
    </xf>
    <xf numFmtId="167" fontId="0" fillId="0" borderId="95" xfId="0" applyNumberFormat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7" fontId="0" fillId="0" borderId="20" xfId="0" applyNumberFormat="1" applyBorder="1" applyAlignment="1">
      <alignment horizontal="center" vertical="center"/>
    </xf>
    <xf numFmtId="167" fontId="0" fillId="0" borderId="92" xfId="0" applyNumberFormat="1" applyBorder="1" applyAlignment="1">
      <alignment horizontal="center" vertical="center"/>
    </xf>
    <xf numFmtId="167" fontId="0" fillId="0" borderId="23" xfId="0" applyNumberFormat="1" applyBorder="1" applyAlignment="1">
      <alignment horizontal="center" vertical="center"/>
    </xf>
    <xf numFmtId="0" fontId="2" fillId="14" borderId="61" xfId="0" applyFont="1" applyFill="1" applyBorder="1" applyAlignment="1">
      <alignment horizontal="center" vertical="center"/>
    </xf>
    <xf numFmtId="0" fontId="2" fillId="14" borderId="6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" fontId="63" fillId="0" borderId="13" xfId="0" applyNumberFormat="1" applyFont="1" applyBorder="1" applyAlignment="1">
      <alignment horizontal="center" vertical="center"/>
    </xf>
    <xf numFmtId="1" fontId="63" fillId="6" borderId="13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wrapText="1"/>
    </xf>
    <xf numFmtId="1" fontId="63" fillId="0" borderId="2" xfId="0" applyNumberFormat="1" applyFont="1" applyBorder="1" applyAlignment="1">
      <alignment horizontal="center" vertical="center"/>
    </xf>
    <xf numFmtId="1" fontId="63" fillId="6" borderId="2" xfId="0" applyNumberFormat="1" applyFont="1" applyFill="1" applyBorder="1" applyAlignment="1">
      <alignment horizontal="center" vertical="center"/>
    </xf>
    <xf numFmtId="1" fontId="63" fillId="0" borderId="12" xfId="0" applyNumberFormat="1" applyFont="1" applyBorder="1" applyAlignment="1">
      <alignment horizontal="center" vertical="center"/>
    </xf>
    <xf numFmtId="1" fontId="63" fillId="6" borderId="12" xfId="0" applyNumberFormat="1" applyFont="1" applyFill="1" applyBorder="1" applyAlignment="1">
      <alignment horizontal="center" vertical="center"/>
    </xf>
    <xf numFmtId="1" fontId="63" fillId="0" borderId="4" xfId="0" applyNumberFormat="1" applyFont="1" applyBorder="1" applyAlignment="1">
      <alignment horizontal="center" vertical="center"/>
    </xf>
    <xf numFmtId="1" fontId="63" fillId="6" borderId="4" xfId="0" applyNumberFormat="1" applyFont="1" applyFill="1" applyBorder="1" applyAlignment="1">
      <alignment horizontal="center" vertical="center"/>
    </xf>
    <xf numFmtId="1" fontId="63" fillId="2" borderId="4" xfId="0" applyNumberFormat="1" applyFont="1" applyFill="1" applyBorder="1" applyAlignment="1">
      <alignment horizontal="center" vertical="center"/>
    </xf>
    <xf numFmtId="1" fontId="63" fillId="2" borderId="9" xfId="0" applyNumberFormat="1" applyFont="1" applyFill="1" applyBorder="1" applyAlignment="1">
      <alignment horizontal="center" vertical="center"/>
    </xf>
    <xf numFmtId="1" fontId="63" fillId="2" borderId="39" xfId="0" applyNumberFormat="1" applyFont="1" applyFill="1" applyBorder="1" applyAlignment="1">
      <alignment horizontal="center" vertical="center"/>
    </xf>
    <xf numFmtId="0" fontId="2" fillId="14" borderId="97" xfId="0" applyFont="1" applyFill="1" applyBorder="1" applyAlignment="1">
      <alignment horizontal="center" vertical="center"/>
    </xf>
    <xf numFmtId="0" fontId="2" fillId="14" borderId="39" xfId="0" applyFont="1" applyFill="1" applyBorder="1" applyAlignment="1">
      <alignment horizontal="center" vertical="center"/>
    </xf>
    <xf numFmtId="0" fontId="5" fillId="0" borderId="93" xfId="0" applyFont="1" applyBorder="1" applyAlignment="1">
      <alignment horizontal="center" wrapText="1"/>
    </xf>
    <xf numFmtId="1" fontId="63" fillId="0" borderId="21" xfId="0" applyNumberFormat="1" applyFont="1" applyBorder="1" applyAlignment="1">
      <alignment horizontal="center" vertical="center"/>
    </xf>
    <xf numFmtId="0" fontId="5" fillId="2" borderId="93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47" fillId="17" borderId="23" xfId="0" applyFont="1" applyFill="1" applyBorder="1" applyAlignment="1">
      <alignment horizontal="center" vertical="center" wrapText="1"/>
    </xf>
    <xf numFmtId="0" fontId="5" fillId="0" borderId="98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0" fillId="0" borderId="59" xfId="0" applyBorder="1" applyAlignment="1">
      <alignment horizontal="center"/>
    </xf>
    <xf numFmtId="1" fontId="0" fillId="0" borderId="60" xfId="0" applyNumberFormat="1" applyBorder="1" applyAlignment="1">
      <alignment horizontal="center" vertical="center"/>
    </xf>
    <xf numFmtId="1" fontId="0" fillId="6" borderId="60" xfId="0" applyNumberFormat="1" applyFill="1" applyBorder="1" applyAlignment="1">
      <alignment horizontal="center" vertical="center"/>
    </xf>
    <xf numFmtId="1" fontId="0" fillId="2" borderId="60" xfId="0" applyNumberFormat="1" applyFill="1" applyBorder="1" applyAlignment="1">
      <alignment horizontal="center" vertical="center"/>
    </xf>
    <xf numFmtId="1" fontId="0" fillId="4" borderId="60" xfId="0" applyNumberFormat="1" applyFill="1" applyBorder="1" applyAlignment="1">
      <alignment horizontal="center" vertical="center"/>
    </xf>
    <xf numFmtId="1" fontId="0" fillId="5" borderId="60" xfId="0" applyNumberFormat="1" applyFill="1" applyBorder="1" applyAlignment="1">
      <alignment horizontal="center" vertical="center"/>
    </xf>
    <xf numFmtId="1" fontId="0" fillId="2" borderId="78" xfId="0" applyNumberFormat="1" applyFill="1" applyBorder="1" applyAlignment="1">
      <alignment horizontal="center" vertical="center"/>
    </xf>
    <xf numFmtId="1" fontId="63" fillId="0" borderId="63" xfId="0" applyNumberFormat="1" applyFont="1" applyBorder="1" applyAlignment="1">
      <alignment horizontal="center" vertical="center"/>
    </xf>
    <xf numFmtId="1" fontId="63" fillId="0" borderId="17" xfId="0" applyNumberFormat="1" applyFont="1" applyBorder="1" applyAlignment="1">
      <alignment horizontal="center" vertical="center"/>
    </xf>
    <xf numFmtId="169" fontId="17" fillId="4" borderId="2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64" fillId="0" borderId="2" xfId="0" applyFont="1" applyBorder="1" applyAlignment="1">
      <alignment horizontal="center"/>
    </xf>
    <xf numFmtId="1" fontId="28" fillId="0" borderId="4" xfId="0" applyNumberFormat="1" applyFont="1" applyBorder="1" applyAlignment="1">
      <alignment horizontal="center" vertical="center"/>
    </xf>
    <xf numFmtId="1" fontId="28" fillId="0" borderId="9" xfId="0" applyNumberFormat="1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0" fontId="65" fillId="5" borderId="2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171" fontId="0" fillId="2" borderId="23" xfId="0" applyNumberFormat="1" applyFill="1" applyBorder="1" applyAlignment="1">
      <alignment horizontal="center" vertical="center"/>
    </xf>
    <xf numFmtId="171" fontId="0" fillId="2" borderId="19" xfId="0" applyNumberFormat="1" applyFill="1" applyBorder="1" applyAlignment="1">
      <alignment horizontal="center" vertical="center"/>
    </xf>
    <xf numFmtId="0" fontId="27" fillId="2" borderId="52" xfId="0" applyFont="1" applyFill="1" applyBorder="1" applyAlignment="1">
      <alignment horizontal="center" vertical="center" wrapText="1"/>
    </xf>
    <xf numFmtId="3" fontId="5" fillId="2" borderId="52" xfId="0" applyNumberFormat="1" applyFont="1" applyFill="1" applyBorder="1" applyAlignment="1">
      <alignment horizontal="center" vertical="center" wrapText="1"/>
    </xf>
    <xf numFmtId="169" fontId="17" fillId="2" borderId="13" xfId="0" applyNumberFormat="1" applyFont="1" applyFill="1" applyBorder="1" applyAlignment="1">
      <alignment horizontal="center" vertical="center"/>
    </xf>
    <xf numFmtId="169" fontId="17" fillId="2" borderId="2" xfId="0" applyNumberFormat="1" applyFont="1" applyFill="1" applyBorder="1" applyAlignment="1">
      <alignment horizontal="center" vertical="center" wrapText="1"/>
    </xf>
    <xf numFmtId="169" fontId="17" fillId="2" borderId="23" xfId="0" applyNumberFormat="1" applyFont="1" applyFill="1" applyBorder="1" applyAlignment="1">
      <alignment horizontal="center" vertical="center"/>
    </xf>
    <xf numFmtId="169" fontId="17" fillId="2" borderId="20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37" fillId="6" borderId="0" xfId="0" applyFont="1" applyFill="1" applyAlignment="1">
      <alignment horizontal="center" vertical="center"/>
    </xf>
    <xf numFmtId="167" fontId="7" fillId="6" borderId="0" xfId="0" applyNumberFormat="1" applyFont="1" applyFill="1" applyAlignment="1">
      <alignment horizontal="center" wrapText="1"/>
    </xf>
    <xf numFmtId="0" fontId="6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2" fontId="0" fillId="6" borderId="0" xfId="0" applyNumberFormat="1" applyFill="1"/>
    <xf numFmtId="0" fontId="4" fillId="6" borderId="0" xfId="0" applyFont="1" applyFill="1" applyAlignment="1">
      <alignment wrapText="1"/>
    </xf>
    <xf numFmtId="10" fontId="18" fillId="6" borderId="0" xfId="0" applyNumberFormat="1" applyFont="1" applyFill="1" applyAlignment="1">
      <alignment horizontal="center"/>
    </xf>
    <xf numFmtId="10" fontId="28" fillId="6" borderId="0" xfId="0" applyNumberFormat="1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 wrapText="1"/>
    </xf>
    <xf numFmtId="10" fontId="27" fillId="6" borderId="0" xfId="0" applyNumberFormat="1" applyFont="1" applyFill="1" applyAlignment="1">
      <alignment horizontal="center" vertical="center" wrapText="1"/>
    </xf>
    <xf numFmtId="2" fontId="6" fillId="6" borderId="0" xfId="0" applyNumberFormat="1" applyFont="1" applyFill="1" applyAlignment="1">
      <alignment horizontal="center" wrapText="1"/>
    </xf>
    <xf numFmtId="0" fontId="2" fillId="14" borderId="5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" fontId="63" fillId="0" borderId="22" xfId="0" applyNumberFormat="1" applyFont="1" applyBorder="1" applyAlignment="1">
      <alignment horizontal="center" vertical="center"/>
    </xf>
    <xf numFmtId="1" fontId="63" fillId="0" borderId="14" xfId="0" applyNumberFormat="1" applyFont="1" applyBorder="1" applyAlignment="1">
      <alignment horizontal="center" vertical="center"/>
    </xf>
    <xf numFmtId="1" fontId="63" fillId="0" borderId="70" xfId="0" applyNumberFormat="1" applyFont="1" applyBorder="1" applyAlignment="1">
      <alignment horizontal="center" vertical="center"/>
    </xf>
    <xf numFmtId="1" fontId="63" fillId="0" borderId="79" xfId="0" applyNumberFormat="1" applyFont="1" applyBorder="1" applyAlignment="1">
      <alignment horizontal="center" vertical="center"/>
    </xf>
    <xf numFmtId="1" fontId="63" fillId="2" borderId="21" xfId="0" applyNumberFormat="1" applyFont="1" applyFill="1" applyBorder="1" applyAlignment="1">
      <alignment horizontal="center" vertical="center"/>
    </xf>
    <xf numFmtId="1" fontId="63" fillId="2" borderId="20" xfId="0" applyNumberFormat="1" applyFont="1" applyFill="1" applyBorder="1" applyAlignment="1">
      <alignment horizontal="center" vertical="center"/>
    </xf>
    <xf numFmtId="1" fontId="63" fillId="2" borderId="52" xfId="0" applyNumberFormat="1" applyFont="1" applyFill="1" applyBorder="1" applyAlignment="1">
      <alignment horizontal="center" vertical="center"/>
    </xf>
    <xf numFmtId="0" fontId="0" fillId="0" borderId="5" xfId="0" applyBorder="1"/>
    <xf numFmtId="1" fontId="63" fillId="0" borderId="60" xfId="0" applyNumberFormat="1" applyFont="1" applyBorder="1" applyAlignment="1">
      <alignment horizontal="center" vertical="center"/>
    </xf>
    <xf numFmtId="1" fontId="63" fillId="6" borderId="60" xfId="0" applyNumberFormat="1" applyFont="1" applyFill="1" applyBorder="1" applyAlignment="1">
      <alignment horizontal="center" vertical="center"/>
    </xf>
    <xf numFmtId="1" fontId="63" fillId="0" borderId="78" xfId="0" applyNumberFormat="1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96" xfId="0" applyBorder="1"/>
    <xf numFmtId="169" fontId="17" fillId="4" borderId="13" xfId="0" applyNumberFormat="1" applyFont="1" applyFill="1" applyBorder="1" applyAlignment="1">
      <alignment horizontal="center" vertical="center"/>
    </xf>
    <xf numFmtId="169" fontId="17" fillId="4" borderId="23" xfId="0" applyNumberFormat="1" applyFont="1" applyFill="1" applyBorder="1" applyAlignment="1">
      <alignment horizontal="center" vertical="center"/>
    </xf>
    <xf numFmtId="169" fontId="17" fillId="4" borderId="20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0" fontId="10" fillId="4" borderId="29" xfId="0" applyFont="1" applyFill="1" applyBorder="1"/>
    <xf numFmtId="0" fontId="5" fillId="4" borderId="0" xfId="0" applyFont="1" applyFill="1"/>
    <xf numFmtId="0" fontId="10" fillId="2" borderId="29" xfId="0" applyFont="1" applyFill="1" applyBorder="1"/>
    <xf numFmtId="0" fontId="10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5" borderId="1" xfId="0" applyFont="1" applyFill="1" applyBorder="1"/>
    <xf numFmtId="0" fontId="10" fillId="2" borderId="1" xfId="0" applyFont="1" applyFill="1" applyBorder="1"/>
    <xf numFmtId="0" fontId="10" fillId="4" borderId="2" xfId="0" applyFont="1" applyFill="1" applyBorder="1"/>
    <xf numFmtId="0" fontId="10" fillId="2" borderId="2" xfId="0" applyFont="1" applyFill="1" applyBorder="1"/>
    <xf numFmtId="0" fontId="32" fillId="0" borderId="2" xfId="0" applyFont="1" applyBorder="1" applyAlignment="1">
      <alignment vertical="center" wrapText="1"/>
    </xf>
    <xf numFmtId="0" fontId="0" fillId="2" borderId="20" xfId="0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29" xfId="0" applyFont="1" applyBorder="1"/>
    <xf numFmtId="0" fontId="5" fillId="0" borderId="0" xfId="0" applyFont="1"/>
    <xf numFmtId="0" fontId="11" fillId="0" borderId="97" xfId="0" applyFont="1" applyBorder="1" applyAlignment="1">
      <alignment horizontal="center" vertical="center"/>
    </xf>
    <xf numFmtId="0" fontId="65" fillId="4" borderId="1" xfId="0" applyFont="1" applyFill="1" applyBorder="1" applyAlignment="1">
      <alignment horizontal="center" vertical="center" wrapText="1"/>
    </xf>
    <xf numFmtId="0" fontId="65" fillId="5" borderId="1" xfId="0" applyFont="1" applyFill="1" applyBorder="1" applyAlignment="1">
      <alignment horizontal="center" vertical="center" wrapText="1"/>
    </xf>
    <xf numFmtId="0" fontId="65" fillId="4" borderId="29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 vertical="center" wrapText="1"/>
    </xf>
    <xf numFmtId="0" fontId="65" fillId="2" borderId="29" xfId="0" applyFont="1" applyFill="1" applyBorder="1" applyAlignment="1">
      <alignment horizontal="center" vertical="center" wrapText="1"/>
    </xf>
    <xf numFmtId="0" fontId="65" fillId="5" borderId="29" xfId="0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wrapText="1"/>
    </xf>
    <xf numFmtId="2" fontId="6" fillId="4" borderId="12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 vertical="center"/>
    </xf>
    <xf numFmtId="169" fontId="17" fillId="5" borderId="2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1" fontId="5" fillId="2" borderId="39" xfId="0" applyNumberFormat="1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/>
    </xf>
    <xf numFmtId="0" fontId="14" fillId="17" borderId="1" xfId="0" applyFont="1" applyFill="1" applyBorder="1" applyAlignment="1">
      <alignment horizontal="center"/>
    </xf>
    <xf numFmtId="0" fontId="65" fillId="0" borderId="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16" fillId="0" borderId="31" xfId="0" applyFont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2" fillId="37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6" borderId="2" xfId="0" applyFont="1" applyFill="1" applyBorder="1" applyAlignment="1">
      <alignment horizontal="center"/>
    </xf>
    <xf numFmtId="0" fontId="55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wrapText="1"/>
    </xf>
    <xf numFmtId="169" fontId="17" fillId="5" borderId="13" xfId="0" applyNumberFormat="1" applyFont="1" applyFill="1" applyBorder="1" applyAlignment="1">
      <alignment horizontal="center" vertical="center"/>
    </xf>
    <xf numFmtId="169" fontId="17" fillId="5" borderId="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9" fontId="17" fillId="5" borderId="23" xfId="0" applyNumberFormat="1" applyFont="1" applyFill="1" applyBorder="1" applyAlignment="1">
      <alignment horizontal="center" vertical="center"/>
    </xf>
    <xf numFmtId="169" fontId="17" fillId="5" borderId="20" xfId="0" applyNumberFormat="1" applyFont="1" applyFill="1" applyBorder="1" applyAlignment="1">
      <alignment horizontal="center" vertical="center"/>
    </xf>
    <xf numFmtId="0" fontId="65" fillId="4" borderId="19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horizontal="center" vertical="center"/>
    </xf>
    <xf numFmtId="0" fontId="36" fillId="4" borderId="19" xfId="0" applyFont="1" applyFill="1" applyBorder="1" applyAlignment="1">
      <alignment horizontal="center"/>
    </xf>
    <xf numFmtId="0" fontId="65" fillId="2" borderId="19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/>
    </xf>
    <xf numFmtId="0" fontId="65" fillId="5" borderId="19" xfId="0" applyFont="1" applyFill="1" applyBorder="1" applyAlignment="1">
      <alignment horizontal="center" vertical="center" wrapText="1"/>
    </xf>
    <xf numFmtId="0" fontId="65" fillId="5" borderId="2" xfId="0" applyFont="1" applyFill="1" applyBorder="1" applyAlignment="1">
      <alignment horizontal="center" vertical="center"/>
    </xf>
    <xf numFmtId="1" fontId="0" fillId="23" borderId="60" xfId="0" applyNumberFormat="1" applyFill="1" applyBorder="1" applyAlignment="1">
      <alignment horizontal="center" vertical="center"/>
    </xf>
    <xf numFmtId="1" fontId="0" fillId="23" borderId="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9" fontId="0" fillId="2" borderId="19" xfId="0" applyNumberFormat="1" applyFill="1" applyBorder="1" applyAlignment="1">
      <alignment horizontal="center" vertical="center"/>
    </xf>
    <xf numFmtId="9" fontId="0" fillId="2" borderId="21" xfId="0" applyNumberFormat="1" applyFill="1" applyBorder="1" applyAlignment="1">
      <alignment horizontal="center" vertical="center"/>
    </xf>
    <xf numFmtId="9" fontId="5" fillId="2" borderId="23" xfId="0" applyNumberFormat="1" applyFont="1" applyFill="1" applyBorder="1" applyAlignment="1">
      <alignment horizontal="center" vertical="center"/>
    </xf>
    <xf numFmtId="171" fontId="0" fillId="5" borderId="23" xfId="0" applyNumberFormat="1" applyFill="1" applyBorder="1" applyAlignment="1">
      <alignment horizontal="center" vertical="center"/>
    </xf>
    <xf numFmtId="171" fontId="0" fillId="5" borderId="19" xfId="0" applyNumberFormat="1" applyFill="1" applyBorder="1" applyAlignment="1">
      <alignment horizontal="center" vertical="center"/>
    </xf>
    <xf numFmtId="0" fontId="2" fillId="38" borderId="63" xfId="0" applyFont="1" applyFill="1" applyBorder="1" applyAlignment="1">
      <alignment horizontal="center" vertical="center"/>
    </xf>
    <xf numFmtId="0" fontId="65" fillId="6" borderId="2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/>
    </xf>
    <xf numFmtId="0" fontId="36" fillId="6" borderId="19" xfId="0" applyFont="1" applyFill="1" applyBorder="1" applyAlignment="1">
      <alignment horizontal="center"/>
    </xf>
    <xf numFmtId="0" fontId="55" fillId="4" borderId="2" xfId="0" applyFont="1" applyFill="1" applyBorder="1" applyAlignment="1">
      <alignment horizontal="center" vertical="center" wrapText="1"/>
    </xf>
    <xf numFmtId="0" fontId="65" fillId="4" borderId="12" xfId="0" applyFont="1" applyFill="1" applyBorder="1" applyAlignment="1">
      <alignment horizontal="center" vertical="center" wrapText="1"/>
    </xf>
    <xf numFmtId="0" fontId="66" fillId="4" borderId="2" xfId="0" applyFont="1" applyFill="1" applyBorder="1" applyAlignment="1">
      <alignment horizontal="center" vertical="center"/>
    </xf>
    <xf numFmtId="0" fontId="36" fillId="5" borderId="19" xfId="0" applyFont="1" applyFill="1" applyBorder="1" applyAlignment="1">
      <alignment horizontal="center" vertical="center"/>
    </xf>
    <xf numFmtId="0" fontId="65" fillId="5" borderId="12" xfId="0" applyFont="1" applyFill="1" applyBorder="1" applyAlignment="1">
      <alignment horizontal="center" vertical="center" wrapText="1"/>
    </xf>
    <xf numFmtId="0" fontId="66" fillId="5" borderId="2" xfId="0" applyFont="1" applyFill="1" applyBorder="1" applyAlignment="1">
      <alignment horizontal="center" vertical="center"/>
    </xf>
    <xf numFmtId="0" fontId="65" fillId="4" borderId="2" xfId="0" applyFont="1" applyFill="1" applyBorder="1" applyAlignment="1">
      <alignment horizontal="center" vertical="center"/>
    </xf>
    <xf numFmtId="0" fontId="55" fillId="5" borderId="2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/>
    <xf numFmtId="0" fontId="10" fillId="4" borderId="14" xfId="0" applyFont="1" applyFill="1" applyBorder="1"/>
    <xf numFmtId="1" fontId="38" fillId="4" borderId="12" xfId="0" applyNumberFormat="1" applyFont="1" applyFill="1" applyBorder="1" applyAlignment="1">
      <alignment horizontal="center" vertical="center" wrapText="1"/>
    </xf>
    <xf numFmtId="167" fontId="4" fillId="2" borderId="24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4" fontId="0" fillId="2" borderId="19" xfId="0" applyNumberFormat="1" applyFill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165" fontId="65" fillId="4" borderId="12" xfId="0" applyNumberFormat="1" applyFont="1" applyFill="1" applyBorder="1" applyAlignment="1">
      <alignment horizontal="center" vertical="center" wrapText="1"/>
    </xf>
    <xf numFmtId="0" fontId="67" fillId="5" borderId="2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172" fontId="2" fillId="0" borderId="2" xfId="0" applyNumberFormat="1" applyFont="1" applyBorder="1" applyAlignment="1">
      <alignment horizontal="center"/>
    </xf>
    <xf numFmtId="172" fontId="2" fillId="0" borderId="2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9" fontId="5" fillId="2" borderId="24" xfId="0" applyNumberFormat="1" applyFont="1" applyFill="1" applyBorder="1" applyAlignment="1">
      <alignment horizontal="center" vertical="center"/>
    </xf>
    <xf numFmtId="9" fontId="0" fillId="2" borderId="20" xfId="0" applyNumberFormat="1" applyFill="1" applyBorder="1" applyAlignment="1">
      <alignment horizontal="center" vertical="center"/>
    </xf>
    <xf numFmtId="167" fontId="4" fillId="2" borderId="38" xfId="0" applyNumberFormat="1" applyFont="1" applyFill="1" applyBorder="1" applyAlignment="1">
      <alignment horizontal="center" vertical="center"/>
    </xf>
    <xf numFmtId="3" fontId="0" fillId="2" borderId="23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 wrapText="1"/>
    </xf>
    <xf numFmtId="1" fontId="0" fillId="2" borderId="21" xfId="0" applyNumberFormat="1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 wrapText="1"/>
    </xf>
    <xf numFmtId="1" fontId="4" fillId="2" borderId="19" xfId="0" applyNumberFormat="1" applyFont="1" applyFill="1" applyBorder="1" applyAlignment="1">
      <alignment horizontal="center" vertical="center" wrapText="1"/>
    </xf>
    <xf numFmtId="1" fontId="4" fillId="2" borderId="20" xfId="0" applyNumberFormat="1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/>
    </xf>
    <xf numFmtId="0" fontId="49" fillId="2" borderId="2" xfId="0" applyFont="1" applyFill="1" applyBorder="1" applyAlignment="1">
      <alignment horizontal="center" vertical="center"/>
    </xf>
    <xf numFmtId="2" fontId="68" fillId="2" borderId="41" xfId="0" applyNumberFormat="1" applyFont="1" applyFill="1" applyBorder="1" applyAlignment="1">
      <alignment horizontal="center" wrapText="1"/>
    </xf>
    <xf numFmtId="2" fontId="0" fillId="2" borderId="20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41" fillId="6" borderId="51" xfId="0" applyFont="1" applyFill="1" applyBorder="1" applyAlignment="1">
      <alignment horizontal="center" wrapText="1"/>
    </xf>
    <xf numFmtId="14" fontId="40" fillId="24" borderId="49" xfId="0" applyNumberFormat="1" applyFont="1" applyFill="1" applyBorder="1" applyAlignment="1">
      <alignment horizontal="center" wrapText="1"/>
    </xf>
    <xf numFmtId="0" fontId="41" fillId="6" borderId="2" xfId="0" applyFont="1" applyFill="1" applyBorder="1" applyAlignment="1">
      <alignment horizontal="center" wrapText="1"/>
    </xf>
    <xf numFmtId="0" fontId="36" fillId="0" borderId="19" xfId="0" applyFont="1" applyBorder="1" applyAlignment="1">
      <alignment horizontal="center"/>
    </xf>
    <xf numFmtId="165" fontId="67" fillId="4" borderId="2" xfId="0" applyNumberFormat="1" applyFont="1" applyFill="1" applyBorder="1" applyAlignment="1">
      <alignment horizontal="center" vertical="center"/>
    </xf>
    <xf numFmtId="165" fontId="65" fillId="5" borderId="12" xfId="0" applyNumberFormat="1" applyFont="1" applyFill="1" applyBorder="1" applyAlignment="1">
      <alignment horizontal="center" vertical="center" wrapText="1"/>
    </xf>
    <xf numFmtId="165" fontId="67" fillId="5" borderId="2" xfId="0" applyNumberFormat="1" applyFont="1" applyFill="1" applyBorder="1" applyAlignment="1">
      <alignment horizontal="center" vertical="center"/>
    </xf>
    <xf numFmtId="165" fontId="65" fillId="2" borderId="12" xfId="0" applyNumberFormat="1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/>
    </xf>
    <xf numFmtId="0" fontId="65" fillId="0" borderId="19" xfId="0" applyFont="1" applyBorder="1" applyAlignment="1">
      <alignment horizontal="center" vertical="center" wrapText="1"/>
    </xf>
    <xf numFmtId="10" fontId="17" fillId="4" borderId="2" xfId="0" applyNumberFormat="1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/>
    </xf>
    <xf numFmtId="164" fontId="65" fillId="4" borderId="2" xfId="0" applyNumberFormat="1" applyFont="1" applyFill="1" applyBorder="1" applyAlignment="1">
      <alignment horizontal="center" vertical="center" wrapText="1"/>
    </xf>
    <xf numFmtId="165" fontId="67" fillId="2" borderId="2" xfId="0" applyNumberFormat="1" applyFont="1" applyFill="1" applyBorder="1" applyAlignment="1">
      <alignment horizontal="center" vertical="center"/>
    </xf>
    <xf numFmtId="164" fontId="65" fillId="2" borderId="2" xfId="0" applyNumberFormat="1" applyFont="1" applyFill="1" applyBorder="1" applyAlignment="1">
      <alignment horizontal="center" vertical="center" wrapText="1"/>
    </xf>
    <xf numFmtId="0" fontId="36" fillId="5" borderId="27" xfId="0" applyFont="1" applyFill="1" applyBorder="1" applyAlignment="1">
      <alignment horizontal="center" vertical="center"/>
    </xf>
    <xf numFmtId="0" fontId="36" fillId="5" borderId="14" xfId="0" applyFont="1" applyFill="1" applyBorder="1" applyAlignment="1">
      <alignment horizontal="center" vertical="center"/>
    </xf>
    <xf numFmtId="0" fontId="65" fillId="2" borderId="12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/>
    </xf>
    <xf numFmtId="164" fontId="55" fillId="4" borderId="2" xfId="0" applyNumberFormat="1" applyFont="1" applyFill="1" applyBorder="1" applyAlignment="1">
      <alignment horizontal="center" vertical="center" wrapText="1"/>
    </xf>
    <xf numFmtId="164" fontId="65" fillId="5" borderId="2" xfId="0" applyNumberFormat="1" applyFont="1" applyFill="1" applyBorder="1" applyAlignment="1">
      <alignment horizontal="center" vertical="center" wrapText="1"/>
    </xf>
    <xf numFmtId="0" fontId="65" fillId="5" borderId="19" xfId="0" applyFont="1" applyFill="1" applyBorder="1" applyAlignment="1">
      <alignment horizontal="center" vertical="center"/>
    </xf>
    <xf numFmtId="165" fontId="67" fillId="0" borderId="2" xfId="0" applyNumberFormat="1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6" fontId="65" fillId="4" borderId="2" xfId="0" applyNumberFormat="1" applyFont="1" applyFill="1" applyBorder="1" applyAlignment="1">
      <alignment horizontal="center" vertical="center" wrapText="1"/>
    </xf>
    <xf numFmtId="8" fontId="55" fillId="4" borderId="2" xfId="0" applyNumberFormat="1" applyFont="1" applyFill="1" applyBorder="1" applyAlignment="1">
      <alignment horizontal="center" vertical="center" wrapText="1"/>
    </xf>
    <xf numFmtId="166" fontId="41" fillId="6" borderId="41" xfId="0" applyNumberFormat="1" applyFont="1" applyFill="1" applyBorder="1" applyAlignment="1">
      <alignment horizontal="center" wrapText="1"/>
    </xf>
    <xf numFmtId="164" fontId="65" fillId="0" borderId="2" xfId="0" applyNumberFormat="1" applyFont="1" applyBorder="1" applyAlignment="1">
      <alignment horizontal="center" vertical="center" wrapText="1"/>
    </xf>
    <xf numFmtId="165" fontId="65" fillId="0" borderId="12" xfId="0" applyNumberFormat="1" applyFont="1" applyBorder="1" applyAlignment="1">
      <alignment horizontal="center" vertical="center" wrapText="1"/>
    </xf>
    <xf numFmtId="171" fontId="0" fillId="5" borderId="19" xfId="0" applyNumberFormat="1" applyFill="1" applyBorder="1" applyAlignment="1">
      <alignment horizontal="center" vertical="center" wrapText="1"/>
    </xf>
    <xf numFmtId="2" fontId="41" fillId="2" borderId="41" xfId="0" applyNumberFormat="1" applyFont="1" applyFill="1" applyBorder="1" applyAlignment="1">
      <alignment horizontal="center" wrapText="1"/>
    </xf>
    <xf numFmtId="0" fontId="2" fillId="14" borderId="86" xfId="0" applyFont="1" applyFill="1" applyBorder="1" applyAlignment="1">
      <alignment horizontal="center"/>
    </xf>
    <xf numFmtId="1" fontId="38" fillId="0" borderId="13" xfId="0" applyNumberFormat="1" applyFont="1" applyBorder="1" applyAlignment="1">
      <alignment horizontal="center" vertical="center" wrapText="1"/>
    </xf>
    <xf numFmtId="0" fontId="0" fillId="2" borderId="13" xfId="1" applyNumberFormat="1" applyFont="1" applyFill="1" applyBorder="1" applyAlignment="1">
      <alignment horizontal="center"/>
    </xf>
    <xf numFmtId="1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 applyAlignment="1">
      <alignment horizontal="center" wrapText="1"/>
    </xf>
    <xf numFmtId="1" fontId="8" fillId="5" borderId="13" xfId="0" applyNumberFormat="1" applyFont="1" applyFill="1" applyBorder="1" applyAlignment="1">
      <alignment horizontal="center" wrapText="1"/>
    </xf>
    <xf numFmtId="1" fontId="8" fillId="4" borderId="13" xfId="0" applyNumberFormat="1" applyFont="1" applyFill="1" applyBorder="1" applyAlignment="1">
      <alignment horizontal="center" wrapText="1"/>
    </xf>
    <xf numFmtId="1" fontId="8" fillId="2" borderId="13" xfId="0" applyNumberFormat="1" applyFont="1" applyFill="1" applyBorder="1" applyAlignment="1">
      <alignment horizontal="center" vertical="center" wrapText="1"/>
    </xf>
    <xf numFmtId="1" fontId="38" fillId="2" borderId="13" xfId="0" applyNumberFormat="1" applyFont="1" applyFill="1" applyBorder="1" applyAlignment="1">
      <alignment horizontal="center" vertical="center" wrapText="1"/>
    </xf>
    <xf numFmtId="1" fontId="38" fillId="5" borderId="13" xfId="0" applyNumberFormat="1" applyFont="1" applyFill="1" applyBorder="1" applyAlignment="1">
      <alignment horizontal="center" vertical="center" wrapText="1"/>
    </xf>
    <xf numFmtId="1" fontId="38" fillId="4" borderId="13" xfId="0" applyNumberFormat="1" applyFont="1" applyFill="1" applyBorder="1" applyAlignment="1">
      <alignment horizontal="center" vertical="center" wrapText="1"/>
    </xf>
    <xf numFmtId="1" fontId="38" fillId="0" borderId="48" xfId="0" applyNumberFormat="1" applyFont="1" applyBorder="1" applyAlignment="1">
      <alignment horizontal="center" vertical="center" wrapText="1"/>
    </xf>
    <xf numFmtId="1" fontId="38" fillId="0" borderId="9" xfId="0" applyNumberFormat="1" applyFont="1" applyBorder="1" applyAlignment="1">
      <alignment horizontal="center" vertical="center" wrapText="1"/>
    </xf>
    <xf numFmtId="1" fontId="38" fillId="0" borderId="10" xfId="0" applyNumberFormat="1" applyFont="1" applyBorder="1" applyAlignment="1">
      <alignment horizontal="center" vertical="center" wrapText="1"/>
    </xf>
    <xf numFmtId="0" fontId="2" fillId="14" borderId="87" xfId="0" applyFont="1" applyFill="1" applyBorder="1" applyAlignment="1">
      <alignment horizontal="center" vertical="center"/>
    </xf>
    <xf numFmtId="0" fontId="2" fillId="14" borderId="28" xfId="0" applyFont="1" applyFill="1" applyBorder="1" applyAlignment="1">
      <alignment horizontal="center" vertical="center"/>
    </xf>
    <xf numFmtId="0" fontId="2" fillId="14" borderId="86" xfId="0" applyFont="1" applyFill="1" applyBorder="1" applyAlignment="1">
      <alignment horizontal="center" vertical="center"/>
    </xf>
    <xf numFmtId="167" fontId="0" fillId="2" borderId="60" xfId="0" applyNumberFormat="1" applyFill="1" applyBorder="1" applyAlignment="1">
      <alignment horizontal="center" vertical="center"/>
    </xf>
    <xf numFmtId="167" fontId="0" fillId="4" borderId="60" xfId="0" applyNumberForma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 wrapText="1"/>
    </xf>
    <xf numFmtId="167" fontId="0" fillId="5" borderId="60" xfId="0" applyNumberFormat="1" applyFill="1" applyBorder="1" applyAlignment="1">
      <alignment horizontal="center" vertical="center"/>
    </xf>
    <xf numFmtId="167" fontId="0" fillId="4" borderId="37" xfId="0" applyNumberForma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1" fontId="0" fillId="0" borderId="52" xfId="0" applyNumberFormat="1" applyBorder="1" applyAlignment="1">
      <alignment horizontal="center" vertical="center"/>
    </xf>
    <xf numFmtId="167" fontId="0" fillId="4" borderId="12" xfId="0" applyNumberForma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167" fontId="0" fillId="2" borderId="12" xfId="0" applyNumberFormat="1" applyFill="1" applyBorder="1" applyAlignment="1">
      <alignment horizontal="center" vertical="center"/>
    </xf>
    <xf numFmtId="167" fontId="0" fillId="2" borderId="72" xfId="0" applyNumberFormat="1" applyFill="1" applyBorder="1" applyAlignment="1">
      <alignment horizontal="center" vertical="center"/>
    </xf>
    <xf numFmtId="167" fontId="0" fillId="2" borderId="38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0" xfId="0" applyBorder="1"/>
    <xf numFmtId="1" fontId="38" fillId="0" borderId="23" xfId="0" applyNumberFormat="1" applyFont="1" applyBorder="1" applyAlignment="1">
      <alignment horizontal="center" vertical="center" wrapText="1"/>
    </xf>
    <xf numFmtId="1" fontId="38" fillId="0" borderId="19" xfId="0" applyNumberFormat="1" applyFont="1" applyBorder="1" applyAlignment="1">
      <alignment horizontal="center" vertical="center" wrapText="1"/>
    </xf>
    <xf numFmtId="1" fontId="38" fillId="0" borderId="20" xfId="0" applyNumberFormat="1" applyFont="1" applyBorder="1" applyAlignment="1">
      <alignment horizontal="center" vertical="center" wrapText="1"/>
    </xf>
    <xf numFmtId="1" fontId="0" fillId="0" borderId="23" xfId="0" applyNumberFormat="1" applyBorder="1" applyAlignment="1">
      <alignment horizontal="center" vertical="center"/>
    </xf>
    <xf numFmtId="0" fontId="64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1" fontId="0" fillId="0" borderId="23" xfId="0" applyNumberFormat="1" applyBorder="1" applyAlignment="1">
      <alignment horizontal="center" vertical="center"/>
    </xf>
    <xf numFmtId="171" fontId="0" fillId="0" borderId="92" xfId="0" applyNumberFormat="1" applyBorder="1" applyAlignment="1">
      <alignment horizontal="center" vertical="center"/>
    </xf>
    <xf numFmtId="171" fontId="0" fillId="0" borderId="19" xfId="0" applyNumberFormat="1" applyBorder="1" applyAlignment="1">
      <alignment horizontal="center" vertical="center"/>
    </xf>
    <xf numFmtId="171" fontId="0" fillId="0" borderId="64" xfId="0" applyNumberFormat="1" applyBorder="1" applyAlignment="1">
      <alignment horizontal="center" vertical="center"/>
    </xf>
    <xf numFmtId="171" fontId="0" fillId="0" borderId="19" xfId="0" applyNumberFormat="1" applyBorder="1" applyAlignment="1">
      <alignment horizontal="center" vertical="center" wrapText="1"/>
    </xf>
    <xf numFmtId="171" fontId="0" fillId="0" borderId="64" xfId="0" applyNumberFormat="1" applyBorder="1" applyAlignment="1">
      <alignment horizontal="center" vertical="center" wrapText="1"/>
    </xf>
    <xf numFmtId="171" fontId="0" fillId="0" borderId="94" xfId="0" applyNumberForma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wrapText="1"/>
    </xf>
    <xf numFmtId="167" fontId="0" fillId="4" borderId="63" xfId="0" applyNumberFormat="1" applyFill="1" applyBorder="1" applyAlignment="1">
      <alignment horizontal="center" vertical="center"/>
    </xf>
    <xf numFmtId="167" fontId="0" fillId="5" borderId="63" xfId="0" applyNumberFormat="1" applyFill="1" applyBorder="1" applyAlignment="1">
      <alignment horizontal="center" vertical="center"/>
    </xf>
    <xf numFmtId="167" fontId="0" fillId="2" borderId="63" xfId="0" applyNumberFormat="1" applyFill="1" applyBorder="1" applyAlignment="1">
      <alignment horizontal="center" vertical="center"/>
    </xf>
    <xf numFmtId="167" fontId="0" fillId="2" borderId="37" xfId="0" applyNumberFormat="1" applyFill="1" applyBorder="1" applyAlignment="1">
      <alignment horizontal="center" vertical="center"/>
    </xf>
    <xf numFmtId="167" fontId="0" fillId="0" borderId="63" xfId="0" applyNumberFormat="1" applyBorder="1" applyAlignment="1">
      <alignment horizontal="center" vertical="center"/>
    </xf>
    <xf numFmtId="167" fontId="0" fillId="0" borderId="47" xfId="0" applyNumberFormat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167" fontId="0" fillId="2" borderId="25" xfId="0" applyNumberFormat="1" applyFill="1" applyBorder="1" applyAlignment="1">
      <alignment horizontal="center" vertical="center"/>
    </xf>
    <xf numFmtId="167" fontId="0" fillId="5" borderId="25" xfId="0" applyNumberFormat="1" applyFill="1" applyBorder="1" applyAlignment="1">
      <alignment horizontal="center" vertical="center"/>
    </xf>
    <xf numFmtId="167" fontId="0" fillId="2" borderId="17" xfId="0" applyNumberFormat="1" applyFill="1" applyBorder="1" applyAlignment="1">
      <alignment horizontal="center" vertical="center"/>
    </xf>
    <xf numFmtId="167" fontId="0" fillId="0" borderId="17" xfId="0" applyNumberFormat="1" applyBorder="1" applyAlignment="1">
      <alignment horizontal="center" vertical="center"/>
    </xf>
    <xf numFmtId="171" fontId="0" fillId="0" borderId="83" xfId="0" applyNumberFormat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wrapText="1"/>
    </xf>
    <xf numFmtId="3" fontId="0" fillId="4" borderId="4" xfId="0" applyNumberFormat="1" applyFill="1" applyBorder="1" applyAlignment="1">
      <alignment horizontal="center"/>
    </xf>
    <xf numFmtId="3" fontId="4" fillId="5" borderId="4" xfId="0" applyNumberFormat="1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4" fillId="4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3" fontId="4" fillId="5" borderId="39" xfId="0" applyNumberFormat="1" applyFont="1" applyFill="1" applyBorder="1" applyAlignment="1">
      <alignment horizontal="center" wrapText="1"/>
    </xf>
    <xf numFmtId="3" fontId="0" fillId="4" borderId="39" xfId="0" applyNumberFormat="1" applyFill="1" applyBorder="1" applyAlignment="1">
      <alignment horizontal="center"/>
    </xf>
    <xf numFmtId="3" fontId="4" fillId="4" borderId="39" xfId="0" applyNumberFormat="1" applyFont="1" applyFill="1" applyBorder="1" applyAlignment="1">
      <alignment horizontal="center" wrapText="1"/>
    </xf>
    <xf numFmtId="3" fontId="4" fillId="2" borderId="39" xfId="0" applyNumberFormat="1" applyFont="1" applyFill="1" applyBorder="1" applyAlignment="1">
      <alignment horizontal="center" wrapText="1"/>
    </xf>
    <xf numFmtId="3" fontId="4" fillId="2" borderId="39" xfId="0" applyNumberFormat="1" applyFont="1" applyFill="1" applyBorder="1" applyAlignment="1">
      <alignment horizontal="center" vertical="center" wrapText="1"/>
    </xf>
    <xf numFmtId="3" fontId="4" fillId="4" borderId="39" xfId="0" applyNumberFormat="1" applyFont="1" applyFill="1" applyBorder="1" applyAlignment="1">
      <alignment horizontal="center" vertical="center" wrapText="1"/>
    </xf>
    <xf numFmtId="3" fontId="5" fillId="2" borderId="39" xfId="0" applyNumberFormat="1" applyFont="1" applyFill="1" applyBorder="1" applyAlignment="1">
      <alignment horizontal="center" vertical="center" wrapText="1"/>
    </xf>
    <xf numFmtId="3" fontId="5" fillId="5" borderId="39" xfId="0" applyNumberFormat="1" applyFont="1" applyFill="1" applyBorder="1" applyAlignment="1">
      <alignment horizontal="center" vertical="center" wrapText="1"/>
    </xf>
    <xf numFmtId="3" fontId="5" fillId="4" borderId="39" xfId="0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0" fillId="0" borderId="55" xfId="0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4" fillId="13" borderId="30" xfId="0" applyFont="1" applyFill="1" applyBorder="1" applyAlignment="1">
      <alignment wrapText="1"/>
    </xf>
    <xf numFmtId="0" fontId="24" fillId="13" borderId="44" xfId="0" applyFont="1" applyFill="1" applyBorder="1" applyAlignment="1">
      <alignment wrapText="1"/>
    </xf>
    <xf numFmtId="0" fontId="24" fillId="13" borderId="45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wrapText="1"/>
    </xf>
    <xf numFmtId="0" fontId="23" fillId="11" borderId="29" xfId="0" applyFont="1" applyFill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44" xfId="0" applyFont="1" applyBorder="1" applyAlignment="1">
      <alignment wrapText="1"/>
    </xf>
    <xf numFmtId="0" fontId="24" fillId="0" borderId="45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1" fillId="9" borderId="40" xfId="0" applyFont="1" applyFill="1" applyBorder="1" applyAlignment="1">
      <alignment horizontal="center" wrapText="1"/>
    </xf>
    <xf numFmtId="0" fontId="21" fillId="9" borderId="0" xfId="0" applyFont="1" applyFill="1" applyAlignment="1">
      <alignment horizontal="center" wrapText="1"/>
    </xf>
    <xf numFmtId="0" fontId="16" fillId="0" borderId="30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16" fillId="0" borderId="45" xfId="0" applyFont="1" applyBorder="1" applyAlignment="1">
      <alignment wrapText="1"/>
    </xf>
    <xf numFmtId="0" fontId="4" fillId="12" borderId="43" xfId="0" applyFont="1" applyFill="1" applyBorder="1" applyAlignment="1">
      <alignment wrapText="1"/>
    </xf>
    <xf numFmtId="0" fontId="22" fillId="11" borderId="32" xfId="0" applyFont="1" applyFill="1" applyBorder="1" applyAlignment="1">
      <alignment wrapText="1"/>
    </xf>
    <xf numFmtId="0" fontId="22" fillId="11" borderId="42" xfId="0" applyFont="1" applyFill="1" applyBorder="1" applyAlignment="1">
      <alignment wrapText="1"/>
    </xf>
    <xf numFmtId="0" fontId="22" fillId="11" borderId="29" xfId="0" applyFont="1" applyFill="1" applyBorder="1" applyAlignment="1">
      <alignment wrapText="1"/>
    </xf>
    <xf numFmtId="0" fontId="16" fillId="0" borderId="34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46" xfId="0" applyFont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45" fillId="28" borderId="62" xfId="0" applyFont="1" applyFill="1" applyBorder="1" applyAlignment="1">
      <alignment horizontal="center" vertical="center"/>
    </xf>
    <xf numFmtId="0" fontId="45" fillId="28" borderId="55" xfId="0" applyFont="1" applyFill="1" applyBorder="1" applyAlignment="1">
      <alignment horizontal="center" vertical="center"/>
    </xf>
    <xf numFmtId="0" fontId="45" fillId="28" borderId="56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166" fontId="36" fillId="3" borderId="14" xfId="0" applyNumberFormat="1" applyFont="1" applyFill="1" applyBorder="1" applyAlignment="1">
      <alignment horizontal="center" vertical="center"/>
    </xf>
    <xf numFmtId="166" fontId="36" fillId="3" borderId="19" xfId="0" applyNumberFormat="1" applyFont="1" applyFill="1" applyBorder="1" applyAlignment="1">
      <alignment horizontal="center" vertical="center"/>
    </xf>
    <xf numFmtId="166" fontId="36" fillId="3" borderId="2" xfId="0" applyNumberFormat="1" applyFont="1" applyFill="1" applyBorder="1" applyAlignment="1">
      <alignment horizontal="center" vertical="center"/>
    </xf>
    <xf numFmtId="166" fontId="36" fillId="3" borderId="13" xfId="0" applyNumberFormat="1" applyFont="1" applyFill="1" applyBorder="1" applyAlignment="1">
      <alignment horizontal="center" vertical="center"/>
    </xf>
    <xf numFmtId="165" fontId="36" fillId="3" borderId="2" xfId="0" applyNumberFormat="1" applyFont="1" applyFill="1" applyBorder="1" applyAlignment="1">
      <alignment horizontal="center" vertical="center"/>
    </xf>
    <xf numFmtId="0" fontId="52" fillId="20" borderId="2" xfId="0" applyFont="1" applyFill="1" applyBorder="1" applyAlignment="1">
      <alignment horizontal="center" vertical="center" wrapText="1"/>
    </xf>
    <xf numFmtId="0" fontId="35" fillId="20" borderId="2" xfId="0" applyFont="1" applyFill="1" applyBorder="1" applyAlignment="1">
      <alignment horizontal="center" vertical="center" wrapText="1"/>
    </xf>
    <xf numFmtId="0" fontId="37" fillId="21" borderId="38" xfId="0" applyFont="1" applyFill="1" applyBorder="1" applyAlignment="1">
      <alignment horizontal="center" vertical="center"/>
    </xf>
    <xf numFmtId="0" fontId="37" fillId="21" borderId="13" xfId="0" applyFont="1" applyFill="1" applyBorder="1" applyAlignment="1">
      <alignment horizontal="center" vertical="center"/>
    </xf>
    <xf numFmtId="0" fontId="37" fillId="21" borderId="2" xfId="0" applyFont="1" applyFill="1" applyBorder="1" applyAlignment="1">
      <alignment horizontal="center" vertical="center"/>
    </xf>
    <xf numFmtId="0" fontId="37" fillId="21" borderId="12" xfId="0" applyFont="1" applyFill="1" applyBorder="1" applyAlignment="1">
      <alignment horizontal="center" vertical="center"/>
    </xf>
    <xf numFmtId="0" fontId="35" fillId="20" borderId="26" xfId="0" applyFont="1" applyFill="1" applyBorder="1" applyAlignment="1">
      <alignment horizontal="center" vertical="center" wrapText="1"/>
    </xf>
    <xf numFmtId="0" fontId="35" fillId="20" borderId="0" xfId="0" applyFont="1" applyFill="1" applyAlignment="1">
      <alignment horizontal="center" vertical="center" wrapText="1"/>
    </xf>
    <xf numFmtId="0" fontId="35" fillId="20" borderId="22" xfId="0" applyFont="1" applyFill="1" applyBorder="1" applyAlignment="1">
      <alignment horizontal="center" vertical="center" wrapText="1"/>
    </xf>
    <xf numFmtId="0" fontId="35" fillId="20" borderId="24" xfId="0" applyFont="1" applyFill="1" applyBorder="1" applyAlignment="1">
      <alignment horizontal="center" vertical="center" wrapText="1"/>
    </xf>
    <xf numFmtId="0" fontId="21" fillId="18" borderId="0" xfId="0" applyFont="1" applyFill="1" applyAlignment="1">
      <alignment horizontal="center" vertical="center" wrapText="1"/>
    </xf>
    <xf numFmtId="0" fontId="31" fillId="18" borderId="32" xfId="0" applyFont="1" applyFill="1" applyBorder="1" applyAlignment="1">
      <alignment horizontal="center" vertical="center" wrapText="1"/>
    </xf>
    <xf numFmtId="0" fontId="31" fillId="18" borderId="42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99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2" fillId="0" borderId="85" xfId="0" applyFont="1" applyBorder="1" applyAlignment="1">
      <alignment horizontal="center" vertical="center" wrapText="1"/>
    </xf>
    <xf numFmtId="0" fontId="61" fillId="18" borderId="0" xfId="0" applyFont="1" applyFill="1" applyAlignment="1">
      <alignment horizontal="center" vertical="center" wrapText="1"/>
    </xf>
    <xf numFmtId="0" fontId="31" fillId="18" borderId="40" xfId="0" applyFont="1" applyFill="1" applyBorder="1" applyAlignment="1">
      <alignment horizontal="center" vertical="center" wrapText="1"/>
    </xf>
    <xf numFmtId="0" fontId="31" fillId="18" borderId="71" xfId="0" applyFont="1" applyFill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1" fillId="18" borderId="2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13" borderId="30" xfId="0" applyFont="1" applyFill="1" applyBorder="1" applyAlignment="1">
      <alignment horizontal="center" vertical="center" wrapText="1"/>
    </xf>
    <xf numFmtId="0" fontId="32" fillId="13" borderId="44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center" vertical="center" wrapText="1"/>
    </xf>
    <xf numFmtId="0" fontId="32" fillId="0" borderId="90" xfId="0" applyFont="1" applyBorder="1" applyAlignment="1">
      <alignment horizontal="center" vertical="center" wrapText="1"/>
    </xf>
    <xf numFmtId="0" fontId="32" fillId="0" borderId="91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1" fillId="18" borderId="5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13" borderId="31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93" xfId="0" applyFont="1" applyBorder="1" applyAlignment="1">
      <alignment horizontal="center" vertical="center" wrapText="1"/>
    </xf>
    <xf numFmtId="0" fontId="32" fillId="0" borderId="88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1" fillId="18" borderId="12" xfId="0" applyFont="1" applyFill="1" applyBorder="1" applyAlignment="1">
      <alignment horizontal="center" vertical="center" wrapText="1"/>
    </xf>
    <xf numFmtId="0" fontId="31" fillId="18" borderId="38" xfId="0" applyFont="1" applyFill="1" applyBorder="1" applyAlignment="1">
      <alignment horizontal="center" vertical="center" wrapText="1"/>
    </xf>
    <xf numFmtId="0" fontId="31" fillId="18" borderId="13" xfId="0" applyFont="1" applyFill="1" applyBorder="1" applyAlignment="1">
      <alignment horizontal="center" vertical="center" wrapText="1"/>
    </xf>
    <xf numFmtId="165" fontId="32" fillId="13" borderId="30" xfId="0" applyNumberFormat="1" applyFont="1" applyFill="1" applyBorder="1" applyAlignment="1">
      <alignment horizontal="center" vertical="center" wrapText="1"/>
    </xf>
    <xf numFmtId="0" fontId="56" fillId="37" borderId="2" xfId="0" applyFont="1" applyFill="1" applyBorder="1" applyAlignment="1">
      <alignment horizontal="center" vertical="center"/>
    </xf>
    <xf numFmtId="0" fontId="0" fillId="32" borderId="14" xfId="0" applyFill="1" applyBorder="1" applyAlignment="1">
      <alignment horizontal="center" vertical="center"/>
    </xf>
    <xf numFmtId="0" fontId="0" fillId="32" borderId="27" xfId="0" applyFill="1" applyBorder="1" applyAlignment="1">
      <alignment horizontal="center" vertical="center"/>
    </xf>
    <xf numFmtId="0" fontId="0" fillId="32" borderId="19" xfId="0" applyFill="1" applyBorder="1" applyAlignment="1">
      <alignment horizontal="center" vertical="center"/>
    </xf>
    <xf numFmtId="0" fontId="59" fillId="37" borderId="30" xfId="0" applyFont="1" applyFill="1" applyBorder="1" applyAlignment="1">
      <alignment horizontal="center" vertical="center" wrapText="1"/>
    </xf>
    <xf numFmtId="0" fontId="59" fillId="37" borderId="44" xfId="0" applyFont="1" applyFill="1" applyBorder="1" applyAlignment="1">
      <alignment horizontal="center" vertical="center" wrapText="1"/>
    </xf>
    <xf numFmtId="0" fontId="59" fillId="37" borderId="31" xfId="0" applyFont="1" applyFill="1" applyBorder="1" applyAlignment="1">
      <alignment horizontal="center" vertical="center" wrapText="1"/>
    </xf>
    <xf numFmtId="0" fontId="59" fillId="19" borderId="44" xfId="0" applyFont="1" applyFill="1" applyBorder="1" applyAlignment="1">
      <alignment horizontal="center" vertical="center" wrapText="1"/>
    </xf>
    <xf numFmtId="0" fontId="59" fillId="19" borderId="3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27" borderId="2" xfId="0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2" fillId="37" borderId="2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/>
    </xf>
    <xf numFmtId="0" fontId="51" fillId="2" borderId="36" xfId="0" applyFont="1" applyFill="1" applyBorder="1" applyAlignment="1">
      <alignment horizontal="center"/>
    </xf>
    <xf numFmtId="0" fontId="43" fillId="2" borderId="37" xfId="0" applyFont="1" applyFill="1" applyBorder="1" applyAlignment="1">
      <alignment horizontal="center"/>
    </xf>
    <xf numFmtId="0" fontId="40" fillId="9" borderId="50" xfId="0" applyFont="1" applyFill="1" applyBorder="1" applyAlignment="1">
      <alignment horizontal="center" wrapText="1"/>
    </xf>
    <xf numFmtId="0" fontId="40" fillId="9" borderId="51" xfId="0" applyFont="1" applyFill="1" applyBorder="1" applyAlignment="1">
      <alignment horizontal="center" wrapText="1"/>
    </xf>
    <xf numFmtId="0" fontId="40" fillId="9" borderId="41" xfId="0" applyFont="1" applyFill="1" applyBorder="1" applyAlignment="1">
      <alignment horizontal="center" wrapText="1"/>
    </xf>
    <xf numFmtId="0" fontId="40" fillId="9" borderId="30" xfId="0" applyFont="1" applyFill="1" applyBorder="1" applyAlignment="1">
      <alignment horizontal="center" wrapText="1"/>
    </xf>
    <xf numFmtId="0" fontId="40" fillId="9" borderId="44" xfId="0" applyFont="1" applyFill="1" applyBorder="1" applyAlignment="1">
      <alignment horizontal="center" wrapText="1"/>
    </xf>
    <xf numFmtId="0" fontId="40" fillId="9" borderId="31" xfId="0" applyFont="1" applyFill="1" applyBorder="1" applyAlignment="1">
      <alignment horizontal="center" wrapText="1"/>
    </xf>
    <xf numFmtId="0" fontId="0" fillId="26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3" fillId="2" borderId="36" xfId="0" applyFont="1" applyFill="1" applyBorder="1" applyAlignment="1">
      <alignment horizontal="center"/>
    </xf>
    <xf numFmtId="0" fontId="43" fillId="2" borderId="2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0000"/>
      <color rgb="FFEB28CD"/>
      <color rgb="FFB73AE0"/>
      <color rgb="FFE817B4"/>
      <color rgb="FFFC12AE"/>
      <color rgb="FFD9D9D9"/>
      <color rgb="FF1CD622"/>
      <color rgb="FFF5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se Mendoza" id="{3596CD6C-5DB9-494D-9140-02CE4543BCFB}" userId="3f1d4040898cfccc" providerId="Windows Live"/>
  <person displayName="Usuario invitado" id="{3B660546-EDF6-4902-9D1E-D14A1B9918F3}" userId="9896e556171645c4" providerId="Windows Live"/>
  <person displayName="Cristina Mata" id="{58B3CDC4-0D90-4220-9967-3AA2719A29AF}" userId="9ada5a9e2d8c2119" providerId="Windows Live"/>
  <person displayName="Mauricio Lujan" id="{0567894F-A5C1-4BCB-93AF-229A243025BB}" userId="a38039d0173533ab" providerId="Windows Live"/>
  <person displayName="Cristina Baylon" id="{85357EB6-BC1D-44F5-9F04-086271370ABD}" userId="a77b7c3f315308e3" providerId="Windows Live"/>
  <person displayName="Paola Quintana" id="{F679CC86-B62B-4432-BF52-ABBC829A29E8}" userId="a7f743efe3b023cb" providerId="Windows Live"/>
  <person displayName="Jazmin Perez" id="{F1D199F5-B4B9-47F9-9F07-0975D3FF2D67}" userId="af19ffb9428c32a2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3" dT="2021-06-08T16:46:06.16" personId="{3B660546-EDF6-4902-9D1E-D14A1B9918F3}" id="{52BAABAA-B785-4486-BB0E-F587F4A37069}">
    <text>visita de compradoras :)</text>
  </threadedComment>
  <threadedComment ref="R3" dT="2021-06-15T18:28:50.88" personId="{3B660546-EDF6-4902-9D1E-D14A1B9918F3}" id="{B7E847A5-496E-4490-9453-A04A851CBB8F}">
    <text>mayor enfoque en estas sucursales y las ventas diarias</text>
  </threadedComment>
  <threadedComment ref="D4" dT="2021-03-08T17:56:03.71" personId="{0567894F-A5C1-4BCB-93AF-229A243025BB}" id="{4B7FD022-3731-4C0C-9AAD-F2FA58F21C9F}">
    <text xml:space="preserve">Prueba de aromas
</text>
  </threadedComment>
  <threadedComment ref="E4" dT="2021-03-17T18:53:48.85" personId="{3B660546-EDF6-4902-9D1E-D14A1B9918F3}" id="{6079E193-6010-4813-967A-27F9D8288F3E}">
    <text>seguimiento a faltantes y necesidades especiales</text>
  </threadedComment>
  <threadedComment ref="P4" dT="2021-05-31T19:10:23.36" personId="{3B660546-EDF6-4902-9D1E-D14A1B9918F3}" id="{2F6A63BA-451D-4387-9AEA-878AD6BCA1C4}">
    <text>evaluaciones del equipo lider de cada dpto a sucursal para detectar fallas de procesos.</text>
  </threadedComment>
  <threadedComment ref="Z4" dT="2021-08-09T22:22:21.92" personId="{3B660546-EDF6-4902-9D1E-D14A1B9918F3}" id="{05C1E96C-B196-4254-92B5-8C03A96778EE}">
    <text>enfoque en E2 servicio al cliente y suficiente personal en areas estrategicas</text>
  </threadedComment>
  <threadedComment ref="D5" dT="2021-03-09T19:46:12.07" personId="{3B660546-EDF6-4902-9D1E-D14A1B9918F3}" id="{AF0CF557-D979-44C5-9313-0A97CEEADF7A}">
    <text>seguimiento a mcia faltante</text>
  </threadedComment>
  <threadedComment ref="P5" dT="2021-05-31T19:10:32.97" personId="{3B660546-EDF6-4902-9D1E-D14A1B9918F3}" id="{DA9B7E71-97D8-4FBB-BC08-BF3A229EF599}">
    <text>evaluaciones del equipo lider de cada dpto a sucursal para detectar fallas de procesos.</text>
  </threadedComment>
  <threadedComment ref="AH5" dT="2021-10-05T15:31:21.79" personId="{3596CD6C-5DB9-494D-9140-02CE4543BCFB}" id="{03CD01E7-17AB-4847-B313-AD0012BD7E8F}">
    <text>visita para ver necesidades</text>
  </threadedComment>
  <threadedComment ref="P6" dT="2021-05-31T19:10:43.57" personId="{3B660546-EDF6-4902-9D1E-D14A1B9918F3}" id="{C0994783-994D-494A-88CB-CDE2F0CEE37C}">
    <text>evaluaciones del equipo lider de cada dpto a sucursal para detectar fallas de procesos.</text>
  </threadedComment>
  <threadedComment ref="E7" dT="2021-03-17T18:54:09.96" personId="{3B660546-EDF6-4902-9D1E-D14A1B9918F3}" id="{48BF8D80-ABB6-416E-99BA-5BDD6A75FEF9}">
    <text>seguimiento a faltantes y necesidades especiales</text>
  </threadedComment>
  <threadedComment ref="P7" dT="2021-05-31T19:10:50.32" personId="{3B660546-EDF6-4902-9D1E-D14A1B9918F3}" id="{CCCDCCD6-5606-46C9-9E5D-1A38C6B13852}">
    <text>evaluaciones del equipo lider de cada dpto a sucursal para detectar fallas de procesos.</text>
  </threadedComment>
  <threadedComment ref="E8" dT="2021-03-17T18:54:37.10" personId="{3B660546-EDF6-4902-9D1E-D14A1B9918F3}" id="{B72C5F5A-2B05-4028-A05D-902E70A9FA02}">
    <text>seguimeinto a faltantes y necesidades especiales</text>
  </threadedComment>
  <threadedComment ref="Z8" dT="2021-08-09T22:20:34.70" personId="{3B660546-EDF6-4902-9D1E-D14A1B9918F3}" id="{BC2CBC8D-D059-4D40-B0E4-00B69A79C6BE}">
    <text>nuevas restricciones</text>
  </threadedComment>
  <threadedComment ref="AG8" dT="2021-09-27T23:46:25.88" personId="{3B660546-EDF6-4902-9D1E-D14A1B9918F3}" id="{8105252F-7E54-43C2-8477-1CADFC226176}">
    <text>mantener estrategia y compartir buenas practicas en jutas de N10</text>
  </threadedComment>
  <threadedComment ref="W9" dT="2021-07-19T23:48:54.83" personId="{3B660546-EDF6-4902-9D1E-D14A1B9918F3}" id="{3C18BDC1-8A8E-41E2-823B-E5423B0951AA}">
    <text>semaforo rojo</text>
  </threadedComment>
  <threadedComment ref="AA10" dT="2021-08-17T01:38:15.95" personId="{3B660546-EDF6-4902-9D1E-D14A1B9918F3}" id="{8DBC9162-E8E6-44F9-B858-BE48561DA985}">
    <text xml:space="preserve">semaforo rojo </text>
  </threadedComment>
  <threadedComment ref="AG11" dT="2021-09-27T23:46:13.44" personId="{3B660546-EDF6-4902-9D1E-D14A1B9918F3}" id="{EBA791F8-A0F9-4423-930D-BE9080FEC679}">
    <text>mantener estrategia y compartir buenas practicas en jutas de N10</text>
  </threadedComment>
  <threadedComment ref="AA12" dT="2021-08-17T01:37:35.99" personId="{3B660546-EDF6-4902-9D1E-D14A1B9918F3}" id="{680141B7-B792-418A-BA92-21ABDECBACBF}">
    <text>semaforo rojo</text>
  </threadedComment>
  <threadedComment ref="X13" dT="2021-07-26T18:55:34.36" personId="{3B660546-EDF6-4902-9D1E-D14A1B9918F3}" id="{AD71F8B0-8DA5-4816-8E60-1E0C189F52E3}">
    <text>analisis de disminuucion de ventas en los rojos</text>
  </threadedComment>
  <threadedComment ref="Z14" dT="2021-08-09T22:21:40.59" personId="{3B660546-EDF6-4902-9D1E-D14A1B9918F3}" id="{06472DDE-6E37-4F25-9A01-CD2899B7698E}">
    <text xml:space="preserve">El enfoque esta semana seran E6  y E10 bajaron un poco pero si ponemos el enfoque en levantarlas lo lograremos </text>
  </threadedComment>
  <threadedComment ref="L15" dT="2021-05-04T14:49:49.64" personId="{3B660546-EDF6-4902-9D1E-D14A1B9918F3}" id="{E4883F07-E5D8-402C-A673-04AB4630D380}">
    <text>continuar con las estrategias de venta que nos estan funcionando</text>
  </threadedComment>
  <threadedComment ref="S15" dT="2021-06-21T22:55:26.94" personId="{3B660546-EDF6-4902-9D1E-D14A1B9918F3}" id="{3B9085B5-93E6-43F4-B7F9-1C6ED7AB7A7A}">
    <text>excelente crecimiento seguiremos con estrategias</text>
  </threadedComment>
  <threadedComment ref="T15" dT="2021-06-29T14:52:56.50" personId="{3B660546-EDF6-4902-9D1E-D14A1B9918F3}" id="{1899AABE-76D8-4680-BB72-F1D87338034E}">
    <text>trabajar con los gerentes y compromisos de sus sucursales</text>
  </threadedComment>
  <threadedComment ref="V15" dT="2021-07-12T19:13:18.80" personId="{3B660546-EDF6-4902-9D1E-D14A1B9918F3}" id="{E203B98D-1C2D-456D-9D12-E290F6D511F9}">
    <text>mantener las ventas así con incrementos</text>
  </threadedComment>
  <threadedComment ref="W15" dT="2021-07-19T23:49:33.96" personId="{3B660546-EDF6-4902-9D1E-D14A1B9918F3}" id="{EF1CF5EA-2FDD-463F-991B-FAC738320491}">
    <text>excelente porcentaje trabajemos en llegar al 100</text>
  </threadedComment>
  <threadedComment ref="AA15" dT="2021-08-17T01:42:53.75" personId="{3B660546-EDF6-4902-9D1E-D14A1B9918F3}" id="{FB1A3BCF-AE50-49D4-A7E6-594750AC862E}">
    <text xml:space="preserve">falta de personal </text>
  </threadedComment>
  <threadedComment ref="AB15" dT="2021-08-24T16:08:35.85" personId="{3B660546-EDF6-4902-9D1E-D14A1B9918F3}" id="{5350049B-7D3A-41A2-B101-2D95A5041FB7}">
    <text>enfoque en seguimeinto y servicio al cliente</text>
  </threadedComment>
  <threadedComment ref="AD15" dT="2021-09-08T17:50:32.82" personId="{3B660546-EDF6-4902-9D1E-D14A1B9918F3}" id="{BA6EB617-0318-4544-BC99-2B7BD9FF38B1}">
    <text>ENFOQUE ESPECIAL  e2 &amp; E3</text>
  </threadedComment>
  <threadedComment ref="AG15" dT="2021-09-27T23:47:07.54" personId="{3B660546-EDF6-4902-9D1E-D14A1B9918F3}" id="{D52F5FD5-5804-48BD-B537-80EB4F1BFF38}">
    <text>enfoque en vetas cruzadas y agregados en checkout, promotorías y  productos caros.</text>
  </threadedComment>
  <threadedComment ref="AI15" dT="2021-10-12T15:37:26.66" personId="{3B660546-EDF6-4902-9D1E-D14A1B9918F3}" id="{3724D9B1-7A22-4BD2-B09B-62BAC9B945C6}">
    <text>mantener las estrategias ctvas para no bajar los porcetaes e las que estan en verde</text>
  </threadedComment>
  <threadedComment ref="F19" dT="2021-03-23T19:23:22.96" personId="{3B660546-EDF6-4902-9D1E-D14A1B9918F3}" id="{0863D866-72C2-4230-97F3-C31C1BDF3746}">
    <text>visita del equipo lider el dia de hoy</text>
  </threadedComment>
  <threadedComment ref="Q19" dT="2021-06-08T16:47:05.93" personId="{3B660546-EDF6-4902-9D1E-D14A1B9918F3}" id="{D9CB1AD0-09D4-4DBB-BB2B-426CDEFDF4A9}">
    <text>enfoque del equipo lider</text>
  </threadedComment>
  <threadedComment ref="R19" dT="2021-06-15T18:30:11.55" personId="{3B660546-EDF6-4902-9D1E-D14A1B9918F3}" id="{2041524F-6902-4D3F-A558-BF181666FD97}">
    <text>las verdes necesitamos mantenerlas asi e incremetarlas!!</text>
  </threadedComment>
  <threadedComment ref="AH19" dT="2021-10-05T15:32:30.40" personId="{3596CD6C-5DB9-494D-9140-02CE4543BCFB}" id="{9A4F55F0-5CFE-438D-808B-527066C2142E}">
    <text>retroalimentacion a la Gerente</text>
  </threadedComment>
  <threadedComment ref="E20" dT="2021-03-16T18:59:41.82" personId="{3B660546-EDF6-4902-9D1E-D14A1B9918F3}" id="{5983942C-4AB6-4264-83D3-C63647591581}">
    <text>seguimiento balances entregas y faltantes</text>
  </threadedComment>
  <threadedComment ref="G20" dT="2021-03-29T18:35:12.60" personId="{3B660546-EDF6-4902-9D1E-D14A1B9918F3}" id="{7E7D01CD-F8BD-4145-A731-73277571C936}">
    <text>faltantes de Bissu Pink up y unos artículos que vienen por Aire de China</text>
  </threadedComment>
  <threadedComment ref="H20" dT="2021-04-05T19:03:03.89" personId="{3B660546-EDF6-4902-9D1E-D14A1B9918F3}" id="{A4B1FE41-E540-46B7-848F-CA9A038A607C}">
    <text xml:space="preserve">seguimiento a basicos y servicio del personal </text>
  </threadedComment>
  <threadedComment ref="I20" dT="2021-04-13T16:19:26.84" personId="{3B660546-EDF6-4902-9D1E-D14A1B9918F3}" id="{EF81AE1C-56AF-4716-8DAA-0EAE2ADB1DCA}">
    <text>hacer cambios de personal</text>
  </threadedComment>
  <threadedComment ref="P20" dT="2021-05-31T19:11:38.35" personId="{3B660546-EDF6-4902-9D1E-D14A1B9918F3}" id="{46BA3883-FEE7-4326-BC94-78DE77AF73AB}">
    <text>revision de faltantes y necesidasddes de las estrategias que estamos impelementando</text>
  </threadedComment>
  <threadedComment ref="G21" dT="2021-03-30T20:15:08.54" personId="{3B660546-EDF6-4902-9D1E-D14A1B9918F3}" id="{1DEB77F8-7DB8-4010-948D-0B2561B8FE8F}">
    <text>faltantes de Bissu Pink up y unos artículos que vienen por Aire de China</text>
  </threadedComment>
  <threadedComment ref="F22" dT="2021-03-23T19:23:45.78" personId="{3B660546-EDF6-4902-9D1E-D14A1B9918F3}" id="{97F430BC-824E-403F-9535-2EE84E25A57F}">
    <text>revision de faltantes</text>
  </threadedComment>
  <threadedComment ref="H22" dT="2021-04-05T19:03:27.40" personId="{3B660546-EDF6-4902-9D1E-D14A1B9918F3}" id="{CFCA4872-53C6-47A7-90AF-78776BA38BA3}">
    <text xml:space="preserve">revisio de necesidades  de mcia y operativaente </text>
  </threadedComment>
  <threadedComment ref="P22" dT="2021-05-31T19:11:23.16" personId="{3B660546-EDF6-4902-9D1E-D14A1B9918F3}" id="{2F3A3480-4A8C-4D28-A3EA-22A2A137CD97}">
    <text>revision de faltantes y necesidasddes de las estrategias que estamos impelementando</text>
  </threadedComment>
  <threadedComment ref="X22" dT="2021-07-26T23:35:57.11" personId="{3B660546-EDF6-4902-9D1E-D14A1B9918F3}" id="{1D87F8C6-BC6F-46FC-AA40-D0CB1CFCDC57}">
    <text>guardias confirmando nuestro aforo constantemente</text>
  </threadedComment>
  <threadedComment ref="G23" dT="2021-03-30T20:15:16.02" personId="{3B660546-EDF6-4902-9D1E-D14A1B9918F3}" id="{28F6BA3A-AFB7-4770-A683-F3219190E153}">
    <text>faltantes de Bissu Pink up y unos artículos que vienen por Aire de China</text>
  </threadedComment>
  <threadedComment ref="E24" dT="2021-03-16T19:00:21.82" personId="{3B660546-EDF6-4902-9D1E-D14A1B9918F3}" id="{1BDF35A3-3B57-4846-858D-14FEF435F300}">
    <text>asegurar basicos y exhibiciones</text>
  </threadedComment>
  <threadedComment ref="I24" dT="2021-04-13T16:26:55.80" personId="{3B660546-EDF6-4902-9D1E-D14A1B9918F3}" id="{45697348-25D0-485C-9059-87FBFC80CF28}">
    <text>revision de mcia y personal N10</text>
  </threadedComment>
  <threadedComment ref="V25" dT="2021-07-12T19:12:27.45" personId="{3B660546-EDF6-4902-9D1E-D14A1B9918F3}" id="{E9BDEDC0-FC7A-41D1-9873-264205A515F7}">
    <text>seguimiento d2 de e7 a e10</text>
  </threadedComment>
  <threadedComment ref="G29" dT="2021-03-30T20:15:33.88" personId="{3B660546-EDF6-4902-9D1E-D14A1B9918F3}" id="{282D9B58-3D88-487C-ADFA-69A163BF99BB}">
    <text>surtir faltantes que tengamos en CEDIS</text>
  </threadedComment>
  <threadedComment ref="J29" dT="2021-04-19T19:21:28.65" personId="{3B660546-EDF6-4902-9D1E-D14A1B9918F3}" id="{75B2AD69-1588-4A30-A878-7D296D114BC5}">
    <text>solicitar a Audioria revision de servicio, distritales ponerlo como issue en su JN10 reforzarlo</text>
  </threadedComment>
  <threadedComment ref="L29" dT="2021-05-04T14:52:05.51" personId="{3B660546-EDF6-4902-9D1E-D14A1B9918F3}" id="{67DC6E36-146C-4852-B871-D9C95CDC6BDA}">
    <text>estrategias de venta redondeada, de circulitos, y de venta por promotora</text>
  </threadedComment>
  <threadedComment ref="N29" dT="2021-05-21T19:36:43.91" personId="{3B660546-EDF6-4902-9D1E-D14A1B9918F3}" id="{86DBAC5C-8F0A-4C8F-BAA8-90FA8C9E1B45}">
    <text>continuar con tabla de Estartegias</text>
  </threadedComment>
  <threadedComment ref="AE29" dT="2021-09-14T22:55:53.89" personId="{3B660546-EDF6-4902-9D1E-D14A1B9918F3}" id="{8F43AE53-8222-4859-9861-6AA081914E5A}">
    <text xml:space="preserve">venta cruzada y de promocion </text>
  </threadedComment>
  <threadedComment ref="G30" dT="2021-03-30T20:48:57.43" personId="{3B660546-EDF6-4902-9D1E-D14A1B9918F3}" id="{6205275F-845F-4805-87DA-95B6D7EAF819}">
    <text>super avance en el D2 con las sucursales que teniamos cerradas</text>
  </threadedComment>
  <threadedComment ref="N30" dT="2021-05-21T19:37:22.24" personId="{3B660546-EDF6-4902-9D1E-D14A1B9918F3}" id="{1577722D-E4CA-44E1-9943-5DB7EED74DDA}">
    <text>reforzar el gane perdi y motivarlas a seguir enfocandose!</text>
  </threadedComment>
  <threadedComment ref="G31" dT="2021-03-30T20:48:16.85" personId="{3B660546-EDF6-4902-9D1E-D14A1B9918F3}" id="{95005562-89E9-4BD1-9C2C-EFF986E611F7}">
    <text xml:space="preserve">vamos bien esta semana se subió de manera global necesitamos mantenrala e incrementar las sucursales bajas como  E2E3E5 </text>
  </threadedComment>
  <threadedComment ref="J31" dT="2021-04-19T19:24:00.69" personId="{3B660546-EDF6-4902-9D1E-D14A1B9918F3}" id="{8C40CED3-843E-4088-93DF-85AA466E7599}">
    <text>reforzar en ambos distritos la importancia de las ventas para mantener nuestra nomina sin reducciones</text>
  </threadedComment>
  <threadedComment ref="K31" dT="2021-04-27T16:21:01.83" personId="{3B660546-EDF6-4902-9D1E-D14A1B9918F3}" id="{86F94E8B-32C2-48F1-BBD3-22ACDFCFD6D5}">
    <text>estrategias por departamento con seguimeinto diario para poder tomar desiciones de ultimo momento</text>
  </threadedComment>
  <threadedComment ref="M31" dT="2021-05-10T19:41:19.10" personId="{3B660546-EDF6-4902-9D1E-D14A1B9918F3}" id="{5A6B31B4-5338-4298-95B7-36F4AF6C0537}">
    <text>mantener el eenfoque de ventas cruzadas en ambos distritos</text>
  </threadedComment>
  <threadedComment ref="N31" dT="2021-05-17T16:15:07.67" personId="{3B660546-EDF6-4902-9D1E-D14A1B9918F3}" id="{22D4A12C-1D9C-4F09-AB4A-2EE017D3DE16}">
    <text>continuar con las 5 estrellas de la venta, redondeos, y estrategias de promociones y exhibiciones!! funcionaron en ambos distritos!</text>
  </threadedComment>
  <threadedComment ref="R31" dT="2021-06-15T18:29:49.80" personId="{3B660546-EDF6-4902-9D1E-D14A1B9918F3}" id="{B8867241-1F63-41C8-82F9-8D91B589805D}">
    <text>las rojas que estan afectando en comaparacion a la semana pasada tendran mayor enfoque y seguimiento a las ventas diarias</text>
  </threadedComment>
  <threadedComment ref="S31" dT="2021-06-21T23:03:04.27" personId="{3B660546-EDF6-4902-9D1E-D14A1B9918F3}" id="{35CF1619-A6C0-4368-BDEB-48D147126B78}">
    <text>excelente crecimiento seguiremos con estrategias, y seguimiento a mcia faltant</text>
  </threadedComment>
  <threadedComment ref="S31" dT="2021-06-21T23:03:29.77" personId="{3B660546-EDF6-4902-9D1E-D14A1B9918F3}" id="{EAD61DC1-7910-4D6F-84E0-7BBE7AC3D82E}" parentId="{35CF1619-A6C0-4368-BDEB-48D147126B78}">
    <text>pink up, prosa, pestañas llega mas</text>
  </threadedComment>
  <threadedComment ref="T31" dT="2021-06-29T14:52:35.56" personId="{3B660546-EDF6-4902-9D1E-D14A1B9918F3}" id="{867262A2-88D8-4D11-8F0A-6E960D4E5BFB}">
    <text>seguimmiento a gerentes basicos y productos de impulso</text>
  </threadedComment>
  <threadedComment ref="W31" dT="2021-07-19T23:50:50.50" personId="{3B660546-EDF6-4902-9D1E-D14A1B9918F3}" id="{AEECFE0C-BAAE-4B17-B460-02B9CDDC8395}">
    <text>enfoque ventas ticket promedio y tasa de conversion</text>
  </threadedComment>
  <threadedComment ref="X31" dT="2021-07-26T23:54:07.60" personId="{3B660546-EDF6-4902-9D1E-D14A1B9918F3}" id="{155BADAA-BA6F-40C6-A713-5064651E3A2F}">
    <text>E2 y E5 foco de atencion de la semana</text>
  </threadedComment>
  <threadedComment ref="AA31" dT="2021-08-17T01:50:52.42" personId="{3B660546-EDF6-4902-9D1E-D14A1B9918F3}" id="{3C9AE061-4FAE-4CEF-955E-AA73ACC7D508}">
    <text>enfoque en capacitacion y mcia, y ventas cruzadas</text>
  </threadedComment>
  <threadedComment ref="AB31" dT="2021-08-24T16:10:06.76" personId="{3B660546-EDF6-4902-9D1E-D14A1B9918F3}" id="{12A4E0BF-DBC5-4284-A8BB-FEA15491AD0D}">
    <text>bajamos muchisimo! necesitamos redoblar esfuerzos en servicio  al cleinte y 5 estrellas de la venta</text>
  </threadedComment>
  <threadedComment ref="AG31" dT="2021-09-27T23:47:39.32" personId="{3B660546-EDF6-4902-9D1E-D14A1B9918F3}" id="{5DA9E8A4-F292-49B4-89DE-2752C787E835}">
    <text>enfoque en agregados ventsa en chekout y promotorias</text>
  </threadedComment>
  <threadedComment ref="AI31" dT="2021-10-12T15:43:17.32" personId="{3B660546-EDF6-4902-9D1E-D14A1B9918F3}" id="{441BA8DE-4B4C-472B-8899-1B863C4A4F57}">
    <text>enfoque E3E4 E5</text>
  </threadedComment>
  <threadedComment ref="V35" dT="2021-07-12T19:27:35.23" personId="{3B660546-EDF6-4902-9D1E-D14A1B9918F3}" id="{0189C226-06B7-4743-B92E-ACE843A2307B}">
    <text>atencion en E1 e5 e10 estamos dejand de vender mucho</text>
  </threadedComment>
  <threadedComment ref="S37" dT="2021-06-21T23:25:36.12" personId="{3B660546-EDF6-4902-9D1E-D14A1B9918F3}" id="{C928248C-D1AE-4B5B-AD02-FA661D95B957}">
    <text>las que estan en rojo son las tiendas que quedaron cortas en el reporte gane perdi deberan subir esta semana.</text>
  </threadedComment>
  <threadedComment ref="R45" dT="2021-06-15T18:39:43.73" personId="{3B660546-EDF6-4902-9D1E-D14A1B9918F3}" id="{5E8FDB0B-FCD5-4B44-8A32-7DCBA5C0BF0D}">
    <text>mayor enfoque dia a dia !!</text>
  </threadedComment>
  <threadedComment ref="Q47" dT="2021-06-08T17:56:27.76" personId="{85357EB6-BC1D-44F5-9F04-086271370ABD}" id="{E51D6FE3-6A7D-4364-AF26-4414F21B8838}">
    <text>REVISAR A DIARIO RESULTADOS DE PROMOCIONES Y PROKMOTORIAS JUNTO CON LA TABLE DE MKT</text>
  </threadedComment>
  <threadedComment ref="X47" dT="2021-07-27T00:06:03.87" personId="{3B660546-EDF6-4902-9D1E-D14A1B9918F3}" id="{169A4F48-47BF-4083-8A8A-405E9D59AE69}">
    <text>distritales reforzarlo a diario con gerentes</text>
  </threadedComment>
  <threadedComment ref="AA47" dT="2021-08-17T02:00:08.07" personId="{3B660546-EDF6-4902-9D1E-D14A1B9918F3}" id="{A0E85C49-A765-4468-A83D-F0E56DF39DC5}">
    <text>distritales : enfoque total en Gane perdi por sucursal</text>
  </threadedComment>
  <threadedComment ref="AH47" dT="2021-10-05T15:33:31.50" personId="{3596CD6C-5DB9-494D-9140-02CE4543BCFB}" id="{070D781B-3068-4E7B-A32D-2445C258DF29}">
    <text>continuar con el seguimiento para poder subir los numero al 100</text>
  </threadedComment>
  <threadedComment ref="H52" dT="2021-04-05T19:51:07.42" personId="{3B660546-EDF6-4902-9D1E-D14A1B9918F3}" id="{3397D0C7-D8BC-4BEC-9CCD-756CD9850D13}">
    <text xml:space="preserve">urgen una retroalimentación de productos agregados y asegurar los productos del checkout </text>
  </threadedComment>
  <threadedComment ref="V52" dT="2021-07-12T19:25:04.47" personId="{3B660546-EDF6-4902-9D1E-D14A1B9918F3}" id="{80401BCE-D8B9-44DA-9351-34291E5E4CEC}">
    <text>e1 e5 e10 estar muy enfocados</text>
  </threadedComment>
  <threadedComment ref="H53" dT="2021-04-05T19:51:13.53" personId="{3B660546-EDF6-4902-9D1E-D14A1B9918F3}" id="{0976DBD2-F6A1-453B-8EFA-EC30A9995323}">
    <text xml:space="preserve">urgen una retroalimentación de productos agregados y asegurar los productos del checkout </text>
  </threadedComment>
  <threadedComment ref="X53" dT="2021-07-27T00:03:38.52" personId="{3B660546-EDF6-4902-9D1E-D14A1B9918F3}" id="{4BB87B80-ADA2-42CF-A545-839502021C21}">
    <text xml:space="preserve">auditar estategias mkt </text>
  </threadedComment>
  <threadedComment ref="AI55" dT="2021-10-12T15:44:18.50" personId="{3B660546-EDF6-4902-9D1E-D14A1B9918F3}" id="{2A7F6CE7-492C-40F4-B930-12B9416CE81D}">
    <text>familias</text>
  </threadedComment>
  <threadedComment ref="I57" dT="2021-04-13T16:45:13.33" personId="{3B660546-EDF6-4902-9D1E-D14A1B9918F3}" id="{942FFB08-BAA2-4015-854D-A8FFEAF247D1}">
    <text xml:space="preserve">impulsar la venta cruzada, agregados en checkout </text>
  </threadedComment>
  <threadedComment ref="I59" dT="2021-04-13T16:45:19.44" personId="{3B660546-EDF6-4902-9D1E-D14A1B9918F3}" id="{AFD75BFA-F964-4E73-9E5D-D323BF6B8E45}">
    <text xml:space="preserve">impulsar la venta cruzada, agregados en checkout </text>
  </threadedComment>
  <threadedComment ref="I60" dT="2021-04-13T16:45:26.30" personId="{3B660546-EDF6-4902-9D1E-D14A1B9918F3}" id="{7BCD73A6-A705-4F66-9BB3-59BB830B6AA1}">
    <text xml:space="preserve">impulsar la venta cruzada, agregados en checkout </text>
  </threadedComment>
  <threadedComment ref="I61" dT="2021-04-13T16:45:31.61" personId="{3B660546-EDF6-4902-9D1E-D14A1B9918F3}" id="{34EBDE41-CE4B-44E8-969F-DD169627EF48}">
    <text xml:space="preserve">impulsar la venta cruzada, agregados en checkout </text>
  </threadedComment>
  <threadedComment ref="K63" dT="2021-04-27T16:29:07.65" personId="{3B660546-EDF6-4902-9D1E-D14A1B9918F3}" id="{FEAFF41B-3D52-4A1D-833C-582C7749706D}">
    <text xml:space="preserve">nos afecto el cierre de E9 pero si esta funcionando las ventas de agregados que hemos estado trabajndo </text>
  </threadedComment>
  <threadedComment ref="D64" dT="2021-03-08T18:58:41.01" personId="{0567894F-A5C1-4BCB-93AF-229A243025BB}" id="{019F7702-2D7A-4798-B6C5-30D757D1CD77}">
    <text>seguimiento a ventas con meta x distrito</text>
  </threadedComment>
  <threadedComment ref="H64" dT="2021-04-05T19:32:48.17" personId="{3B660546-EDF6-4902-9D1E-D14A1B9918F3}" id="{332C5AF8-B7C0-490F-B77A-12EBCA016EC0}">
    <text>mantendremos la estrategia de la semana pasada, ya que se les terminaron las mascarillas en algunas sucursales (se tomo la decisión de bote pronto en levantar el ticket promedio y siento que funciono un poco en algunas sucursales pero esta semana se debe levantar mas!</text>
  </threadedComment>
  <threadedComment ref="L64" dT="2021-05-04T15:02:21.22" personId="{3B660546-EDF6-4902-9D1E-D14A1B9918F3}" id="{B4F99386-222F-4506-87EA-B880A41AD798}">
    <text>nos mantuvimos  a pesar del super cierre, seguir con los agregados del checkout y 6 estrellas de la venta</text>
  </threadedComment>
  <threadedComment ref="N64" dT="2021-05-21T19:39:09.85" personId="{3B660546-EDF6-4902-9D1E-D14A1B9918F3}" id="{E2011AC8-DA2D-4CE1-BEA4-587C4FEDD0BC}">
    <text>sabemos que la semana pasada fue 10 de mayo PERO las sugerencias promociones y estartegias deben ser igual de atractivas, sigamos impulsando la tabla de estrategias de MKT</text>
  </threadedComment>
  <threadedComment ref="O64" dT="2021-05-25T00:08:06.92" personId="{3B660546-EDF6-4902-9D1E-D14A1B9918F3}" id="{FDE2B53E-B007-4A52-9222-C6F6A1A22D84}">
    <text>impulsar mas las ventas cruzada, y  con el checkout</text>
  </threadedComment>
  <threadedComment ref="Q64" dT="2021-06-08T17:54:04.05" personId="{85357EB6-BC1D-44F5-9F04-086271370ABD}" id="{8D3B7A20-6C0C-430C-8366-268E461FBC9E}">
    <text>DAR SEGUIMIMETO DIARIO DE ARTICULOS DE CHECKOUT Y PROMOTORIA</text>
  </threadedComment>
  <threadedComment ref="R64" dT="2021-06-15T18:34:55.04" personId="{3B660546-EDF6-4902-9D1E-D14A1B9918F3}" id="{C6186C33-4C58-4838-BEF2-4F4A011E4696}">
    <text>incrementamos un peso pero aun no estamos donde queremos estar!!! enfoque y seguimiento</text>
  </threadedComment>
  <threadedComment ref="S64" dT="2021-06-21T23:24:12.90" personId="{3B660546-EDF6-4902-9D1E-D14A1B9918F3}" id="{EF3AF4B6-6F63-4785-85EB-933FB4A50507}">
    <text>seguimiento especial a las que estan en rojo fueron las que no subieron! reforzar, venta cruzada.</text>
  </threadedComment>
  <threadedComment ref="T64" dT="2021-06-29T14:56:17.18" personId="{3B660546-EDF6-4902-9D1E-D14A1B9918F3}" id="{481DC75B-00DB-4F8D-AC9C-1DC1512A6542}">
    <text>continuar impulsando las ventas agregads y de redondeo</text>
  </threadedComment>
  <threadedComment ref="W64" dT="2021-07-19T23:53:14.63" personId="{3B660546-EDF6-4902-9D1E-D14A1B9918F3}" id="{5E6DA275-292E-4F05-9406-79BCA7937B9A}">
    <text>5 pesos de avance excelente crecimiento atencion en E4 y E9</text>
  </threadedComment>
  <threadedComment ref="Z64" dT="2021-08-09T22:46:58.76" personId="{3B660546-EDF6-4902-9D1E-D14A1B9918F3}" id="{A5F3E71A-61F6-48F1-B80F-2F7FD66B71C5}">
    <text>necesitamos recuperarnos de peso en peso, dsitritales pongamos como meta 150!</text>
  </threadedComment>
  <threadedComment ref="AA64" dT="2021-08-17T01:58:16.50" personId="{3B660546-EDF6-4902-9D1E-D14A1B9918F3}" id="{4874D847-A29E-4DB4-8F27-87CD7236AF0E}">
    <text>excelente equipo de peso en peso hay la llevamos :)</text>
  </threadedComment>
  <threadedComment ref="AC64" dT="2021-08-30T23:50:35.80" personId="{3B660546-EDF6-4902-9D1E-D14A1B9918F3}" id="{976ACEC2-08CC-4FD8-8AD4-F39CDD6B638C}">
    <text>mantener el numero y seguirlo elevando !!! excelente trabajo equipo :)</text>
  </threadedComment>
  <threadedComment ref="AG64" dT="2021-09-27T23:50:01.11" personId="{3B660546-EDF6-4902-9D1E-D14A1B9918F3}" id="{221DD300-2176-42FC-8AFA-FDDE582FCE37}">
    <text>enfoque al servicio al cliente, ventas cruzadas, 6 estrellas e la venta</text>
  </threadedComment>
  <threadedComment ref="I68" dT="2021-04-13T16:58:29.41" personId="{3B660546-EDF6-4902-9D1E-D14A1B9918F3}" id="{80D3BE74-EBB8-45E6-9524-EF8A880AAB3E}">
    <text>instalación del contador urgente</text>
  </threadedComment>
  <threadedComment ref="J68" dT="2021-04-13T16:58:29.41" personId="{3B660546-EDF6-4902-9D1E-D14A1B9918F3}" id="{9FFA075D-FCB9-480A-B56A-44297FAF18D8}">
    <text>ya esta el contador instalado</text>
  </threadedComment>
  <threadedComment ref="U68" dT="2021-07-06T05:54:12.07" personId="{3B660546-EDF6-4902-9D1E-D14A1B9918F3}" id="{0A3A6AA3-A272-4A18-8C71-D6A388CCB599}">
    <text>acciones para incrementr por sucursal</text>
  </threadedComment>
  <threadedComment ref="R70" dT="2021-06-15T18:42:14.93" personId="{3B660546-EDF6-4902-9D1E-D14A1B9918F3}" id="{BC8EA6EA-106C-4427-834A-4A391B3A4536}">
    <text>subirlas a 45!! el promedio global seria 59</text>
  </threadedComment>
  <threadedComment ref="U71" dT="2021-07-06T05:54:21.48" personId="{3B660546-EDF6-4902-9D1E-D14A1B9918F3}" id="{7DA8A4E8-2837-4B1B-B288-2AEA2947F237}">
    <text>acciones para incrementr por sucursal</text>
  </threadedComment>
  <threadedComment ref="V71" dT="2021-07-12T19:28:09.01" personId="{3B660546-EDF6-4902-9D1E-D14A1B9918F3}" id="{CC0C8DAF-DE37-496B-BB77-2465102D842A}">
    <text>no hay problema es porque entran muchas peronas en familia</text>
  </threadedComment>
  <threadedComment ref="U72" dT="2021-07-06T05:54:34.98" personId="{3B660546-EDF6-4902-9D1E-D14A1B9918F3}" id="{09F8B701-F841-41DE-A8E1-DCA626907948}">
    <text>acciones para incrementr por sucursal</text>
  </threadedComment>
  <threadedComment ref="J74" dT="2021-04-13T16:58:29.41" personId="{3B660546-EDF6-4902-9D1E-D14A1B9918F3}" id="{A8FD43C7-0829-40D9-8EA0-3E542BBA3F90}">
    <text>instalación del contador urgente</text>
  </threadedComment>
  <threadedComment ref="I75" dT="2021-04-13T16:59:43.72" personId="{3B660546-EDF6-4902-9D1E-D14A1B9918F3}" id="{9F7CA599-7664-44DE-8D37-43E81D2203FA}">
    <text>reubicar el contador para que este en la puerta</text>
  </threadedComment>
  <threadedComment ref="J75" dT="2021-04-19T22:41:40.67" personId="{3B660546-EDF6-4902-9D1E-D14A1B9918F3}" id="{5DF920D0-7B32-4912-BB3F-694CFAAD4E35}">
    <text>reubicacion del contador</text>
  </threadedComment>
  <threadedComment ref="U75" dT="2021-07-06T05:54:45.79" personId="{3B660546-EDF6-4902-9D1E-D14A1B9918F3}" id="{0F9CDB15-6E1C-4CA3-9027-3841D364D663}">
    <text>acciones para incrementr por sucursal</text>
  </threadedComment>
  <threadedComment ref="U77" dT="2021-07-06T05:54:54.04" personId="{3B660546-EDF6-4902-9D1E-D14A1B9918F3}" id="{A56DBDE7-5EF8-4206-AF6F-AD3C6592D242}">
    <text>acciones para incrementr por sucursal</text>
  </threadedComment>
  <threadedComment ref="I80" dT="2021-04-13T16:59:27.06" personId="{3B660546-EDF6-4902-9D1E-D14A1B9918F3}" id="{C32B62EB-96BF-4402-A0AA-055680676DA1}">
    <text>enfoque al servicio, suelta y atiende y venta cruzada</text>
  </threadedComment>
  <threadedComment ref="J80" dT="2021-04-21T17:47:11.90" personId="{3B660546-EDF6-4902-9D1E-D14A1B9918F3}" id="{07B613C7-1E10-4FEC-B608-27D9140726D9}">
    <text>auditorias al servicio al cleinte</text>
  </threadedComment>
  <threadedComment ref="K80" dT="2021-04-27T16:42:02.17" personId="{3B660546-EDF6-4902-9D1E-D14A1B9918F3}" id="{5AE91A66-AA2E-447D-AC61-2FB0C3AFA1FC}">
    <text xml:space="preserve">reforzar capacitacion y 6 estrellas de la venta </text>
  </threadedComment>
  <threadedComment ref="L80" dT="2021-05-04T15:04:46.53" personId="{3B660546-EDF6-4902-9D1E-D14A1B9918F3}" id="{9A112DB5-64B5-4DF2-AA10-4975D2641C56}">
    <text>mas de 10 puntos hemos aumentado en una semana, felicidades por estos resultados</text>
  </threadedComment>
  <threadedComment ref="Q80" dT="2021-06-08T18:09:51.03" personId="{85357EB6-BC1D-44F5-9F04-086271370ABD}" id="{1CAAC815-31AC-4E25-BE1A-D667A2262EC5}">
    <text>REVISARCON DISTRITSL TODOS LOS ROJOS PARA SUBIRLOS A AL PROMEDIO GLOBAL</text>
  </threadedComment>
  <threadedComment ref="R80" dT="2021-06-15T18:45:31.72" personId="{3B660546-EDF6-4902-9D1E-D14A1B9918F3}" id="{6B3ED22E-2C5B-45DD-9729-E04E3D2312E9}">
    <text>2.3 arriba!!! cada semana ir incrementando en le global</text>
  </threadedComment>
  <threadedComment ref="T80" dT="2021-06-29T14:58:24.60" personId="{3B660546-EDF6-4902-9D1E-D14A1B9918F3}" id="{FFB95527-D078-4905-A73E-5217228B9327}">
    <text xml:space="preserve">bajamos 6 punts en comparacion con la semana pasada, neesitamos subir </text>
  </threadedComment>
  <threadedComment ref="X80" dT="2021-07-27T00:08:59.66" personId="{3B660546-EDF6-4902-9D1E-D14A1B9918F3}" id="{FA7328AA-4258-4F94-A339-14EF34E8B067}">
    <text>mantenernos en 50's y +</text>
  </threadedComment>
  <threadedComment ref="Z80" dT="2021-08-09T22:51:15.34" personId="{3B660546-EDF6-4902-9D1E-D14A1B9918F3}" id="{0F6E5B19-5EDE-4F40-8E5A-F960EFADDD7D}">
    <text>bajamos casi 3 pesos, necesitamos recuperar los 50´s</text>
  </threadedComment>
  <threadedComment ref="AA80" dT="2021-08-17T02:07:43.94" personId="{3B660546-EDF6-4902-9D1E-D14A1B9918F3}" id="{878D3EB4-E045-4B9A-82E0-8240B19BE4E3}">
    <text>bajamos un poquito pero esta semana podremos proponernos llegar al 50 :)</text>
  </threadedComment>
  <threadedComment ref="AG80" dT="2021-09-27T23:55:02.19" personId="{3B660546-EDF6-4902-9D1E-D14A1B9918F3}" id="{A334BF0E-91AA-4452-A363-AFDDA2A47FF3}">
    <text>felicitar  las tiendas que subieron y  subir e1 &amp; e9</text>
  </threadedComment>
  <threadedComment ref="AH80" dT="2021-10-05T15:35:56.99" personId="{3596CD6C-5DB9-494D-9140-02CE4543BCFB}" id="{CA2347A9-E3CA-4D50-9CD6-579A306D943C}">
    <text>enfoque 100 % a la atencion de nuestros cleintes!!</text>
  </threadedComment>
  <threadedComment ref="AI80" dT="2021-10-12T15:46:38.24" personId="{3B660546-EDF6-4902-9D1E-D14A1B9918F3}" id="{4B2B8267-E690-445A-A3FE-F7DC64B03C46}">
    <text>enfoque en elevarla</text>
  </threadedComment>
  <threadedComment ref="AH96" dT="2021-10-05T15:37:07.97" personId="{3596CD6C-5DB9-494D-9140-02CE4543BCFB}" id="{0339E54F-5444-48BB-A5DA-20FCB4B6B125}">
    <text>enfoque al servicio 100%</text>
  </threadedComment>
  <threadedComment ref="I100" dT="2021-04-13T17:11:15.98" personId="{3B660546-EDF6-4902-9D1E-D14A1B9918F3}" id="{50000F1B-2D6A-4920-B9DA-C373ED56D898}">
    <text>ver que artículos son los que salieron  mal y encontrar una solución para evitarlo a futuro</text>
  </threadedComment>
  <threadedComment ref="J100" dT="2021-04-21T17:48:18.50" personId="{3B660546-EDF6-4902-9D1E-D14A1B9918F3}" id="{BB74B2CD-F43A-44AC-9752-8D173F7804AD}">
    <text>ids invenatrio y distritales</text>
  </threadedComment>
  <threadedComment ref="L100" dT="2021-05-04T15:06:51.79" personId="{3B660546-EDF6-4902-9D1E-D14A1B9918F3}" id="{4D2D9CD3-F6B3-4E20-AFE9-D5517B9E0785}">
    <text>se hizo inventario el Viernes y sábado pasado! encontrando mínimas diferencias, la subgerente renuncio. veremos los resultados después de esta semana ya que había roces entre ellas y los conteos no se hacían correctamente.</text>
  </threadedComment>
  <threadedComment ref="R101" dT="2021-06-21T14:58:07.77" personId="{58B3CDC4-0D90-4220-9967-3AA2719A29AF}" id="{CD506EF5-3F1D-4746-BA38-AF083D677CD0}">
    <text>fueron varios de accesorios</text>
  </threadedComment>
  <threadedComment ref="X101" dT="2021-08-02T15:04:27.14" personId="{58B3CDC4-0D90-4220-9967-3AA2719A29AF}" id="{37D9C0FD-38DA-40EC-AC7C-8B9B8DA68C5B}">
    <text>Faltaron 5 sandalias ,3 estuches de brochas  y art de una pieza costo alto</text>
  </threadedComment>
  <threadedComment ref="AD101" dT="2021-09-13T16:20:49.90" personId="{58B3CDC4-0D90-4220-9967-3AA2719A29AF}" id="{9A23ADA6-F2C1-4D39-A353-63489E239DEA}">
    <text>falto mucho accesorio</text>
  </threadedComment>
  <threadedComment ref="O102" dT="2021-05-31T19:51:13.70" personId="{3B660546-EDF6-4902-9D1E-D14A1B9918F3}" id="{363C18E3-F591-477D-9C45-DB90EC007869}">
    <text xml:space="preserve">urge ver que productos estan invlucrados leo porfa
</text>
  </threadedComment>
  <threadedComment ref="I105" dT="2021-04-13T17:11:26.35" personId="{3B660546-EDF6-4902-9D1E-D14A1B9918F3}" id="{8DEFA388-1E58-4503-879D-AFDE0469B888}">
    <text>ver que artículos son los que salieron  mal y encontrar una solución para evitarlo a futuro</text>
  </threadedComment>
  <threadedComment ref="I106" dT="2021-04-13T17:10:55.79" personId="{3B660546-EDF6-4902-9D1E-D14A1B9918F3}" id="{3DCD7718-37BD-49C9-8871-502066099DD7}">
    <text>ver que artículos son los que salieron  mal y encontrar una solución para evitarlo a futuro</text>
  </threadedComment>
  <threadedComment ref="AD106" dT="2021-09-13T16:21:50.81" personId="{58B3CDC4-0D90-4220-9967-3AA2719A29AF}" id="{EFBAE0DC-0F0B-4E87-842F-5ABB4A2ED7DB}">
    <text>Hubo poca venta</text>
  </threadedComment>
  <threadedComment ref="O108" dT="2021-05-31T19:51:44.65" personId="{3B660546-EDF6-4902-9D1E-D14A1B9918F3}" id="{61FBC628-92FB-460B-B334-278BA2E0EEDA}">
    <text>urge ver que productos estan invlucrados porfa Fatima</text>
  </threadedComment>
  <threadedComment ref="Q108" dT="2021-06-15T18:46:06.20" personId="{3B660546-EDF6-4902-9D1E-D14A1B9918F3}" id="{D560C415-AA79-4CBA-BAFF-87BB5DE047A8}">
    <text>ids D2 e8 y e9 y e3 de D1</text>
  </threadedComment>
  <threadedComment ref="AC108" dT="2021-09-04T16:35:20.06" personId="{58B3CDC4-0D90-4220-9967-3AA2719A29AF}" id="{6CF75058-3774-4378-BED7-FB8DE0028A33}">
    <text>Pocas ventas de los artículos del bloque</text>
  </threadedComment>
  <threadedComment ref="V110" dT="2021-07-20T16:22:09.33" personId="{3596CD6C-5DB9-494D-9140-02CE4543BCFB}" id="{F2C3760F-074B-4556-ADF3-E1936F13CF15}">
    <text xml:space="preserve">se esta trabajando en saneo por semana </text>
  </threadedComment>
  <threadedComment ref="I111" dT="2021-04-13T17:10:44.34" personId="{3B660546-EDF6-4902-9D1E-D14A1B9918F3}" id="{2BF1D7FE-45E6-42A6-AA02-0C13526BCC3F}">
    <text>ver que artículos son los que salieron  mal y encontrar una solución para evitarlo a futuro</text>
  </threadedComment>
  <threadedComment ref="N111" dT="2021-05-25T00:12:53.69" personId="{3B660546-EDF6-4902-9D1E-D14A1B9918F3}" id="{6C71678D-B2BF-4182-9CF9-B329D64480EF}">
    <text xml:space="preserve">revision con distritl y gerentes </text>
  </threadedComment>
  <threadedComment ref="P111" dT="2021-06-08T18:12:45.70" personId="{85357EB6-BC1D-44F5-9F04-086271370ABD}" id="{261C623E-6AC3-4ED0-9A25-88E776E7E34A}">
    <text>URGE VER QUE FALTANTES ESTAN FALTANDO Y TRATAR DE SOLUCIONAR DE RAIZ INVOLUCRANDO AL DPTO DE INVENTARIOS</text>
  </threadedComment>
  <threadedComment ref="K112" dT="2021-04-27T16:31:42.44" personId="{3B660546-EDF6-4902-9D1E-D14A1B9918F3}" id="{6B116AB3-FB03-4C0A-86F2-9B236E72C691}">
    <text>isd con distritales para deteccion de issues</text>
  </threadedComment>
  <threadedComment ref="L112" dT="2021-05-04T15:08:24.57" personId="{3B660546-EDF6-4902-9D1E-D14A1B9918F3}" id="{6BF1EAFF-E3BD-40B3-B5BA-0317B5294A00}">
    <text>ids con distritales y yo para ver el seguimiento que se le esta dando al tema.</text>
  </threadedComment>
  <threadedComment ref="M112" dT="2021-05-11T23:04:45.88" personId="{3B660546-EDF6-4902-9D1E-D14A1B9918F3}" id="{F28B3AE2-AB07-49C4-AE34-4D065F3674E7}">
    <text>ids con inventario sobe merma y falyantes</text>
  </threadedComment>
  <threadedComment ref="R112" dT="2021-06-21T23:43:57.67" personId="{3B660546-EDF6-4902-9D1E-D14A1B9918F3}" id="{3877DF0B-7CA2-48E6-B489-BC123E90CB57}">
    <text>issue !</text>
  </threadedComment>
  <threadedComment ref="S112" dT="2021-06-29T18:50:28.55" personId="{3B660546-EDF6-4902-9D1E-D14A1B9918F3}" id="{C4CD4332-03EF-473B-8A4A-C9987A2614B5}">
    <text>ids inventarios</text>
  </threadedComment>
  <threadedComment ref="AI112" dT="2021-10-16T19:44:09.09" personId="{58B3CDC4-0D90-4220-9967-3AA2719A29AF}" id="{6BF3FB76-2EBF-447B-AC20-1491B961B3C5}">
    <text>Artículos con poco tiempo de saneo</text>
  </threadedComment>
  <threadedComment ref="G116" dT="2021-03-30T19:16:47.81" personId="{3B660546-EDF6-4902-9D1E-D14A1B9918F3}" id="{FF48D93B-A86C-4724-9D22-16463881A43B}">
    <text>cambios de exhibiciones de Checkout hoy!!!!</text>
  </threadedComment>
  <threadedComment ref="V116" dT="2021-07-12T19:28:58.31" personId="{3B660546-EDF6-4902-9D1E-D14A1B9918F3}" id="{936D4FAC-2DEA-4E17-BFFA-15E466D86A45}">
    <text>en foco rojo la subgerente. vamos a estar revisando su desempeño cuando no este la gerente</text>
  </threadedComment>
  <threadedComment ref="H127" dT="2021-04-05T19:52:48.30" personId="{3B660546-EDF6-4902-9D1E-D14A1B9918F3}" id="{DF98CBC5-0064-4541-BB11-750E20EFF263}">
    <text>suritr en este envio los productos del reto checkout</text>
  </threadedComment>
  <threadedComment ref="I128" dT="2021-04-13T16:46:44.41" personId="{3B660546-EDF6-4902-9D1E-D14A1B9918F3}" id="{AF7412B5-C7DF-4CEA-8820-A7D0BF2A229D}">
    <text>estrategia de articulos basicos en Checkouten ambos distritos.</text>
  </threadedComment>
  <threadedComment ref="J128" dT="2021-04-21T17:45:39.49" personId="{3B660546-EDF6-4902-9D1E-D14A1B9918F3}" id="{3E0DBF96-889C-4734-AF83-85520D05BB5C}">
    <text>mantener este numero con las estrategias de redondeo de ticket</text>
  </threadedComment>
  <threadedComment ref="K128" dT="2021-04-27T16:30:04.20" personId="{3B660546-EDF6-4902-9D1E-D14A1B9918F3}" id="{F93839C5-1214-4B67-A708-F843897569CD}">
    <text xml:space="preserve">nos hemos mantenido en 3 articulos lo cual es bueno
</text>
  </threadedComment>
  <threadedComment ref="L128" dT="2021-05-04T15:03:03.60" personId="{3B660546-EDF6-4902-9D1E-D14A1B9918F3}" id="{9A6AE03D-11AE-4770-94AA-4775B5DA789B}">
    <text>excelente resultado! no bajemos de esto!</text>
  </threadedComment>
  <threadedComment ref="AC128" dT="2021-08-30T23:54:25.92" personId="{3B660546-EDF6-4902-9D1E-D14A1B9918F3}" id="{3520FCD6-7A44-42CF-8A7B-C841A69B8AAC}">
    <text xml:space="preserve">aseguraremos el servicio y asi mantendremos numeros altos  </text>
  </threadedComment>
  <threadedComment ref="AH128" dT="2021-10-05T15:37:53.59" personId="{3596CD6C-5DB9-494D-9140-02CE4543BCFB}" id="{D55D89DD-A78D-44E5-A800-C32D74F75CF0}">
    <text xml:space="preserve">platica con gerentes para retroaliementacion </text>
  </threadedComment>
  <threadedComment ref="G132" dT="2021-03-30T19:16:47.81" personId="{3B660546-EDF6-4902-9D1E-D14A1B9918F3}" id="{4F6F59FF-6C49-43FB-A1B9-73C18549E3A4}">
    <text>cambios de exhibiciones de Checkout hoy!!!!</text>
  </threadedComment>
  <threadedComment ref="V132" dT="2021-07-12T19:28:58.31" personId="{3B660546-EDF6-4902-9D1E-D14A1B9918F3}" id="{95474E9B-82E0-466D-93AB-E25F1B0E9356}">
    <text>en foco rojo la subgerente. vamos a estar revisando su desempeño cuando no este la gerente</text>
  </threadedComment>
  <threadedComment ref="H143" dT="2021-04-05T19:52:48.30" personId="{3B660546-EDF6-4902-9D1E-D14A1B9918F3}" id="{A1046B10-7572-4BD0-AB5E-46D26AEEAFB7}">
    <text>suritr en este envio los productos del reto checkout</text>
  </threadedComment>
  <threadedComment ref="I144" dT="2021-04-13T16:46:44.41" personId="{3B660546-EDF6-4902-9D1E-D14A1B9918F3}" id="{CFDFFBC9-C1DA-4A14-8E4E-DD792D1D97E0}">
    <text>estrategia de articulos basicos en Checkouten ambos distritos.</text>
  </threadedComment>
  <threadedComment ref="J144" dT="2021-04-21T17:45:39.49" personId="{3B660546-EDF6-4902-9D1E-D14A1B9918F3}" id="{52EE75C9-E2F7-4FBE-9180-8A1A0AFE99A0}">
    <text>mantener este numero con las estrategias de redondeo de ticket</text>
  </threadedComment>
  <threadedComment ref="K144" dT="2021-04-27T16:30:04.20" personId="{3B660546-EDF6-4902-9D1E-D14A1B9918F3}" id="{EADDFA70-EBC7-4D2D-B615-6124A236E5EB}">
    <text xml:space="preserve">nos hemos mantenido en 3 articulos lo cual es bueno
</text>
  </threadedComment>
  <threadedComment ref="L144" dT="2021-05-04T15:03:03.60" personId="{3B660546-EDF6-4902-9D1E-D14A1B9918F3}" id="{22D9AC14-86F6-4EA1-95E4-6FB322EF89EC}">
    <text>excelente resultado! no bajemos de esto!</text>
  </threadedComment>
  <threadedComment ref="G148" dT="2021-03-30T19:16:47.81" personId="{3B660546-EDF6-4902-9D1E-D14A1B9918F3}" id="{0C67891F-C353-40B0-B4C8-F6247D748A39}">
    <text>cambios de exhibiciones de Checkout hoy!!!!</text>
  </threadedComment>
  <threadedComment ref="V148" dT="2021-07-12T19:28:58.31" personId="{3B660546-EDF6-4902-9D1E-D14A1B9918F3}" id="{C4A12883-28A8-4FEB-8A65-05400A9869B1}">
    <text>en foco rojo la subgerente. vamos a estar revisando su desempeño cuando no este la gerente</text>
  </threadedComment>
  <threadedComment ref="H159" dT="2021-04-05T19:52:48.30" personId="{3B660546-EDF6-4902-9D1E-D14A1B9918F3}" id="{AE29045B-244B-4F18-A9A3-EEA669617398}">
    <text>suritr en este envio los productos del reto checkout</text>
  </threadedComment>
  <threadedComment ref="I160" dT="2021-04-13T16:46:44.41" personId="{3B660546-EDF6-4902-9D1E-D14A1B9918F3}" id="{324E59F5-5C14-42E3-9D94-55435D0C44FC}">
    <text>estrategia de articulos basicos en Checkouten ambos distritos.</text>
  </threadedComment>
  <threadedComment ref="J160" dT="2021-04-21T17:45:39.49" personId="{3B660546-EDF6-4902-9D1E-D14A1B9918F3}" id="{C3CCEE34-F89E-441F-81A3-E723119E42E4}">
    <text>mantener este numero con las estrategias de redondeo de ticket</text>
  </threadedComment>
  <threadedComment ref="K160" dT="2021-04-27T16:30:04.20" personId="{3B660546-EDF6-4902-9D1E-D14A1B9918F3}" id="{7A4B524D-18F2-41B3-80C0-61F05311CB19}">
    <text xml:space="preserve">nos hemos mantenido en 3 articulos lo cual es bueno
</text>
  </threadedComment>
  <threadedComment ref="L160" dT="2021-05-04T15:03:03.60" personId="{3B660546-EDF6-4902-9D1E-D14A1B9918F3}" id="{EE170F96-AB31-4D94-A5AA-DB1C430F1EE8}">
    <text>excelente resultado! no bajemos de esto!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11" dT="2021-05-04T16:19:46.57" personId="{3B660546-EDF6-4902-9D1E-D14A1B9918F3}" id="{54419902-635B-41CC-8FDD-25A1E77D2D3A}">
    <text>se mantuvo, no bajamos al de la semana pasada</text>
  </threadedComment>
  <threadedComment ref="L12" dT="2021-05-04T16:21:52.40" personId="{3B660546-EDF6-4902-9D1E-D14A1B9918F3}" id="{662B242F-4BE6-4921-BD5C-D27E3E24E900}">
    <text>se mantuvoTP  no bajamos al de la semana 136 y  art por ticket, mantuvmos el 3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3" dT="2021-04-27T18:29:08.66" personId="{3B660546-EDF6-4902-9D1E-D14A1B9918F3}" id="{6D636262-E61D-4116-9FAA-71835D63A844}">
    <text>VENTAS</text>
  </threadedComment>
  <threadedComment ref="M7" dT="2021-04-27T18:31:19.29" personId="{3B660546-EDF6-4902-9D1E-D14A1B9918F3}" id="{3FD6D19B-8695-4292-B544-09FA35D75F5C}">
    <text>SERVICIO CANASTEO</text>
  </threadedComment>
  <threadedComment ref="M16" dT="2021-04-27T18:31:34.85" personId="{3B660546-EDF6-4902-9D1E-D14A1B9918F3}" id="{B78C721A-4C4D-42A5-959D-47649B05BEF4}">
    <text>VENTA</text>
  </threadedComment>
  <threadedComment ref="M21" dT="2021-04-27T18:31:55.91" personId="{3B660546-EDF6-4902-9D1E-D14A1B9918F3}" id="{2F170DCE-3157-4395-B49D-BE48AFF31EDD}">
    <text>SERVICIO CANASTEO</text>
  </threadedComment>
  <threadedComment ref="M24" dT="2021-04-27T18:33:26.54" personId="{3B660546-EDF6-4902-9D1E-D14A1B9918F3}" id="{D79D5834-B458-4FB1-A09E-4029EBDFDA15}">
    <text xml:space="preserve">TENER LO NECESARIO </text>
  </threadedComment>
  <threadedComment ref="M29" dT="2021-04-27T18:34:17.23" personId="{3B660546-EDF6-4902-9D1E-D14A1B9918F3}" id="{F9E7FE8C-D71A-4E4E-AC35-0C64ECF4D0C8}">
    <text>DECORACION EXHIBICIONES INVITACION A ENTRAR (ATRACCION)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G2" dT="2021-10-05T22:34:49.71" personId="{0567894F-A5C1-4BCB-93AF-229A243025BB}" id="{0A670E0F-4D8C-4A5F-BFB6-36BCEE774782}">
    <text>Dia Festivo 16 de Sep</text>
  </threadedComment>
  <threadedComment ref="G3" dT="2021-03-30T20:17:17.34" personId="{3B660546-EDF6-4902-9D1E-D14A1B9918F3}" id="{FDFDEA6E-FA34-4806-A686-30E25020F469}">
    <text xml:space="preserve">reemplazo de 1 persona </text>
  </threadedComment>
  <threadedComment ref="BG3" dT="2021-03-30T20:49:27.10" personId="{3B660546-EDF6-4902-9D1E-D14A1B9918F3}" id="{F67C1A0E-9F1B-4912-98CD-BF0A42864F75}">
    <text>contratacion y analisis de una persona el fin de semana</text>
  </threadedComment>
  <threadedComment ref="BH3" dT="2021-04-05T19:18:30.76" personId="{3B660546-EDF6-4902-9D1E-D14A1B9918F3}" id="{83CA65B2-1158-4390-928B-DD3EBBBA0C31}">
    <text>ver necesidad de contrataciones</text>
  </threadedComment>
  <threadedComment ref="E4" dT="2021-03-16T19:01:24.96" personId="{3B660546-EDF6-4902-9D1E-D14A1B9918F3}" id="{FF369ED7-121C-4DB1-9C11-6A45403F3BD9}">
    <text>nos faltan dos personas que entran esta semana</text>
  </threadedComment>
  <threadedComment ref="G4" dT="2021-03-29T18:53:06.98" personId="{3B660546-EDF6-4902-9D1E-D14A1B9918F3}" id="{2CCC5327-DDC1-4C0B-B4E8-6FD9764E8D57}">
    <text>se requiere una persona mas para el fin de semana</text>
  </threadedComment>
  <threadedComment ref="G4" dT="2021-03-30T20:17:37.73" personId="{3B660546-EDF6-4902-9D1E-D14A1B9918F3}" id="{45D70F9C-7B60-40A8-A966-672A5DAC9B5E}" parentId="{2CCC5327-DDC1-4C0B-B4E8-6FD9764E8D57}">
    <text>reemplazo de 2 personas por problemas de trasnporte</text>
  </threadedComment>
  <threadedComment ref="I4" dT="2021-04-13T16:34:11.32" personId="{3B660546-EDF6-4902-9D1E-D14A1B9918F3}" id="{482F6FDC-5A6B-4B42-8531-6F34B5DDA349}">
    <text>esta semana les bajare el sueldo, a todo el personal para que vean la importancia de las ventas</text>
  </threadedComment>
  <threadedComment ref="BG4" dT="2021-03-30T20:49:42.95" personId="{3B660546-EDF6-4902-9D1E-D14A1B9918F3}" id="{9A8111AE-DD71-4972-B6E9-0EF4D0474E83}">
    <text xml:space="preserve">contratacion y analisis de una persona el fin de semana
</text>
  </threadedComment>
  <threadedComment ref="BH4" dT="2021-04-05T19:18:36.74" personId="{3B660546-EDF6-4902-9D1E-D14A1B9918F3}" id="{153B5A94-302D-44BE-A509-F3DDAB46CACB}">
    <text>ver necesidad de contrataciones</text>
  </threadedComment>
  <threadedComment ref="BN4" dT="2021-05-17T16:17:14.08" personId="{3B660546-EDF6-4902-9D1E-D14A1B9918F3}" id="{2241A52F-A5A3-472D-A69A-F9C1675BC862}">
    <text xml:space="preserve">contratacion de 2 personas :( </text>
  </threadedComment>
  <threadedComment ref="BJ5" dT="2021-04-19T19:22:27.10" personId="{3B660546-EDF6-4902-9D1E-D14A1B9918F3}" id="{FD8E24C5-841A-43B6-8449-29FDF2C049AB}">
    <text>si la semana que viene sale alto de nuevo daremos de baja a 1 persona.</text>
  </threadedComment>
  <threadedComment ref="BE8" dT="2021-03-16T19:11:14.08" personId="{3B660546-EDF6-4902-9D1E-D14A1B9918F3}" id="{B2B1C89D-CC7B-4376-9DBF-0D854DF831A5}">
    <text>se contrato una persona mas para que el fin de semana este cubierto</text>
  </threadedComment>
  <threadedComment ref="F9" dT="2021-03-22T18:18:05.13" personId="{3B660546-EDF6-4902-9D1E-D14A1B9918F3}" id="{FB013A9D-043B-4974-88D5-4463E15F932C}">
    <text>les estabamos pagando el minimo a las de piso ahora al volver se les pago completo</text>
  </threadedComment>
  <threadedComment ref="F10" dT="2021-03-22T18:17:43.64" personId="{3B660546-EDF6-4902-9D1E-D14A1B9918F3}" id="{0DD755B8-21D9-42CE-B250-F9073043B179}">
    <text>les estabamos pagando el minimo a las de piso ahora al volver se les pago completo</text>
  </threadedComment>
  <threadedComment ref="F11" dT="2021-03-22T18:17:22.33" personId="{3B660546-EDF6-4902-9D1E-D14A1B9918F3}" id="{658D8E02-4E1C-4036-940D-2CE7A1D3191B}">
    <text xml:space="preserve">les estabamos pagando el minimo a las de piso, ahor al volver se les pago completo
</text>
  </threadedComment>
  <threadedComment ref="BG13" dT="2021-03-30T20:50:49.36" personId="{3B660546-EDF6-4902-9D1E-D14A1B9918F3}" id="{8403D1B0-0B74-4684-8DBA-B9E0F99451F0}">
    <text>contrataciones necesarias</text>
  </threadedComment>
  <threadedComment ref="BG14" dT="2021-03-30T20:51:22.30" personId="{3B660546-EDF6-4902-9D1E-D14A1B9918F3}" id="{A778EE1A-A5C6-4271-A282-39B8DE53D970}">
    <text>ajamos en base a la semana pasada esto fue algo bueno ya que se estan optimizando los recursos</text>
  </threadedComment>
  <threadedComment ref="K15" dT="2021-04-27T16:23:22.74" personId="{3B660546-EDF6-4902-9D1E-D14A1B9918F3}" id="{E0357B14-8006-4272-AFEA-88F31ADF5D29}">
    <text>hubo un poco de disinucion esta semana</text>
  </threadedComment>
  <threadedComment ref="BG15" dT="2021-03-30T20:50:35.37" personId="{3B660546-EDF6-4902-9D1E-D14A1B9918F3}" id="{4A37D37C-8CAB-4829-9F11-62E7C140FAA7}">
    <text>super bien 4 semanas consecutivas mantuvimos  el % de gasto d e nomina</text>
  </threadedComment>
  <threadedComment ref="BH15" dT="2021-04-05T19:19:09.54" personId="{3B660546-EDF6-4902-9D1E-D14A1B9918F3}" id="{CFCE4F18-1627-40A6-8011-9619896CAF0E}">
    <text>comentarles a Distritles del buen trabajo que han hecho en mantener este numero en 7 !</text>
  </threadedComment>
  <threadedComment ref="BJ15" dT="2021-04-21T18:20:08.34" personId="{3B660546-EDF6-4902-9D1E-D14A1B9918F3}" id="{35E851AD-E1AB-49B1-9D50-4DFA9082E612}">
    <text>revisar que se cubran horas pico y el enfoque sea a  ventas al 100</text>
  </threadedComment>
  <threadedComment ref="BJ15" dT="2021-04-21T18:21:37.14" personId="{3B660546-EDF6-4902-9D1E-D14A1B9918F3}" id="{93A5A4C2-3E62-46CE-BD76-AA6E9F71E625}" parentId="{35E851AD-E1AB-49B1-9D50-4DFA9082E612}">
    <text>si hay poco flujo se iniciaran los descansos extras</text>
  </threadedComment>
  <threadedComment ref="BK15" dT="2021-04-27T16:22:25.86" personId="{3B660546-EDF6-4902-9D1E-D14A1B9918F3}" id="{1578A753-81D6-481C-A3A5-8397F06130F7}">
    <text>hacer estartegias de disminucion de personal</text>
  </threadedComment>
  <threadedComment ref="BN15" dT="2021-05-17T16:22:58.53" personId="{3B660546-EDF6-4902-9D1E-D14A1B9918F3}" id="{7FE2BFAC-0577-4912-BBC7-FFAA443F41BE}">
    <text xml:space="preserve">nos mantuvimos en el 6 ! </text>
  </threadedComment>
  <threadedComment ref="L20" dT="2021-05-04T14:53:39.58" personId="{3B660546-EDF6-4902-9D1E-D14A1B9918F3}" id="{01DF37E8-D28E-495F-9A74-DBEBE0C193FD}">
    <text>estategias de paquetes del 10 de mayo</text>
  </threadedComment>
  <threadedComment ref="Q20" dT="2021-06-08T17:49:48.55" personId="{85357EB6-BC1D-44F5-9F04-086271370ABD}" id="{40DB47B2-735C-4B29-A4CA-A833922EE7C4}">
    <text>INCREEMNTAR PROMOTORIA</text>
  </threadedComment>
  <threadedComment ref="G21" dT="2021-03-30T20:52:16.16" personId="{3B660546-EDF6-4902-9D1E-D14A1B9918F3}" id="{FA55A09A-0C53-4626-A6C0-DE9EE2E3681D}">
    <text>considerable bajooon! necesitamos subir este numero esta semana habrá promotoras con productos específicos</text>
  </threadedComment>
  <threadedComment ref="I21" dT="2021-04-13T16:37:42.21" personId="{3B660546-EDF6-4902-9D1E-D14A1B9918F3}" id="{2E9FDAB8-C86A-456E-BF64-C81F25D0780B}">
    <text xml:space="preserve">metas especificas por productos clave seguimiento </text>
  </threadedComment>
  <threadedComment ref="L21" dT="2021-05-04T14:54:03.34" personId="{3B660546-EDF6-4902-9D1E-D14A1B9918F3}" id="{DE07820A-0D9F-4BE4-B66A-EFFB74A5DC5A}">
    <text>estategias de paquetes del 10 de mayo</text>
  </threadedComment>
  <threadedComment ref="Q21" dT="2021-06-08T17:50:06.20" personId="{85357EB6-BC1D-44F5-9F04-086271370ABD}" id="{D25E5AA7-9309-49FE-91B3-D98188ADA990}">
    <text>INCREEMNTAR PROMOTORIA</text>
  </threadedComment>
  <threadedComment ref="U21" dT="2021-07-06T05:46:33.61" personId="{3B660546-EDF6-4902-9D1E-D14A1B9918F3}" id="{41974B80-8784-4686-A880-485B0DBCEEF7}">
    <text>no ha tenido crecimiento en 4 semanas consecutiivas</text>
  </threadedComment>
  <threadedComment ref="L22" dT="2021-05-04T14:54:11.47" personId="{3B660546-EDF6-4902-9D1E-D14A1B9918F3}" id="{75B18591-D7C6-4B1D-9098-94308F1389DD}">
    <text>estategias de paquetes del 10 de mayo</text>
  </threadedComment>
  <threadedComment ref="I23" dT="2021-04-13T16:39:56.70" personId="{3B660546-EDF6-4902-9D1E-D14A1B9918F3}" id="{AD2053DF-B2B8-43A5-B793-98C93172F1A4}">
    <text xml:space="preserve">metas especificas por productos clave y seguimiento </text>
  </threadedComment>
  <threadedComment ref="L23" dT="2021-05-04T14:54:16.50" personId="{3B660546-EDF6-4902-9D1E-D14A1B9918F3}" id="{5A6D6C69-9927-4BFC-ABB2-79B99936AB8A}">
    <text>estategias de paquetes del 10 de mayo</text>
  </threadedComment>
  <threadedComment ref="P23" dT="2021-05-31T19:42:50.31" personId="{3B660546-EDF6-4902-9D1E-D14A1B9918F3}" id="{DCFD0545-6164-4507-BCE7-8BC9D57893D5}">
    <text>reforzar promotorias conmetas y darles seguimiento los distritlaes</text>
  </threadedComment>
  <threadedComment ref="L24" dT="2021-05-04T14:54:22.09" personId="{3B660546-EDF6-4902-9D1E-D14A1B9918F3}" id="{A83583E5-24EF-45F0-B610-A6C51D199B6E}">
    <text>estategias de paquetes del 10 de mayo</text>
  </threadedComment>
  <threadedComment ref="V24" dT="2021-07-12T19:16:10.93" personId="{3B660546-EDF6-4902-9D1E-D14A1B9918F3}" id="{7201354B-DD95-42C1-A81B-9BF504AF94F8}">
    <text xml:space="preserve">atención a estas sucursales que bajaron </text>
  </threadedComment>
  <threadedComment ref="P26" dT="2021-05-31T19:42:44.36" personId="{3B660546-EDF6-4902-9D1E-D14A1B9918F3}" id="{DC914EF0-D42C-4CDC-91FE-0BB8057DC3B0}">
    <text>reforzar promotorias conmetas y darles seguimiento los distritlaes</text>
  </threadedComment>
  <threadedComment ref="P27" dT="2021-05-31T19:42:39.72" personId="{3B660546-EDF6-4902-9D1E-D14A1B9918F3}" id="{A02C544D-55B7-4FD1-ABAD-7C83686ECFA2}">
    <text>reforzar promotorias conmetas y darles seguimiento los distritlaes</text>
  </threadedComment>
  <threadedComment ref="P28" dT="2021-05-31T19:42:34.64" personId="{3B660546-EDF6-4902-9D1E-D14A1B9918F3}" id="{61ED37F6-5AB7-4395-A013-3F6CA37E2479}">
    <text>reforzar promotorias conmetas y darles seguimiento los distritlaes</text>
  </threadedComment>
  <threadedComment ref="P29" dT="2021-05-31T19:42:25.05" personId="{3B660546-EDF6-4902-9D1E-D14A1B9918F3}" id="{5E80CF47-4986-4910-8341-7384EBB546F9}">
    <text>reforzar promotorias conmetas y darles seguimiento los distritlaes</text>
  </threadedComment>
  <threadedComment ref="G30" dT="2021-03-30T20:52:35.88" personId="{3B660546-EDF6-4902-9D1E-D14A1B9918F3}" id="{DBE37900-28B9-4444-82C2-58ABDBCF1925}">
    <text>principalmente el bajón fue en E2</text>
  </threadedComment>
  <threadedComment ref="L30" dT="2021-05-04T14:54:45.80" personId="{3B660546-EDF6-4902-9D1E-D14A1B9918F3}" id="{26C1D674-BA54-4CA3-8A27-46B8F6DB0B7C}">
    <text>cambios de metas a diario</text>
  </threadedComment>
  <threadedComment ref="G31" dT="2021-03-30T20:53:18.88" personId="{3B660546-EDF6-4902-9D1E-D14A1B9918F3}" id="{7B520CFC-379A-41FB-AEE5-19D404710E95}">
    <text>subimos 2K puntos en el D2 !! el todo es mantener las acciones realizadas</text>
  </threadedComment>
  <threadedComment ref="J32" dT="2021-04-21T17:35:42.07" personId="{3B660546-EDF6-4902-9D1E-D14A1B9918F3}" id="{E1AF90C6-11F5-436B-9F87-DDD34FDD9838}">
    <text>enfoque de productos exclusivos como metas de promocion o productos grasa en ambos distritos</text>
  </threadedComment>
  <threadedComment ref="K32" dT="2021-04-27T16:24:43.98" personId="{3B660546-EDF6-4902-9D1E-D14A1B9918F3}" id="{1151E228-A53D-4751-9698-0341C33B2FF0}">
    <text>poner metas mas reales o estar modificando segun la necesidad</text>
  </threadedComment>
  <threadedComment ref="M32" dT="2021-05-11T23:07:41.70" personId="{3B660546-EDF6-4902-9D1E-D14A1B9918F3}" id="{8154AD1A-F93A-46CC-9CA1-13DC2C1F0676}">
    <text>seguimiento y enfoque a estrategias de aumento de folios y TP</text>
  </threadedComment>
  <threadedComment ref="N32" dT="2021-05-17T16:28:57.29" personId="{3B660546-EDF6-4902-9D1E-D14A1B9918F3}" id="{935E56D2-6B0A-4AA6-81C5-E846738A176E}">
    <text>con las promotorias  de productos caroslogramso subir el numero!</text>
  </threadedComment>
  <threadedComment ref="R32" dT="2021-06-15T18:31:32.80" personId="{3B660546-EDF6-4902-9D1E-D14A1B9918F3}" id="{29819EBB-80D8-47A0-A8F6-B2A4A98A9B58}">
    <text>compromiso a 17 !! u mes consecutiv0</text>
  </threadedComment>
  <threadedComment ref="S32" dT="2021-06-21T23:09:50.88" personId="{3B660546-EDF6-4902-9D1E-D14A1B9918F3}" id="{F0500BB6-9C74-4372-AB83-ABFF23A87C55}">
    <text>e1 e2 e8 y e9 deben enfocarse en suber minimo un punto para la siguiente semana</text>
  </threadedComment>
  <threadedComment ref="T32" dT="2021-06-29T14:54:16.07" personId="{3B660546-EDF6-4902-9D1E-D14A1B9918F3}" id="{85060AA8-6D54-48B3-BB33-5402A827B8FE}">
    <text>estar cambiando de producto de impulso si vemos que no funciona</text>
  </threadedComment>
  <threadedComment ref="W32" dT="2021-07-19T23:51:50.45" personId="{3B660546-EDF6-4902-9D1E-D14A1B9918F3}" id="{8FC28AE6-1A97-49DF-A588-338974CA0883}">
    <text xml:space="preserve">excelente enfoque de servicio </text>
  </threadedComment>
  <threadedComment ref="X32" dT="2021-07-26T23:56:51.48" personId="{3B660546-EDF6-4902-9D1E-D14A1B9918F3}" id="{45FA0BD2-39A0-4AB9-8AE6-A579C0C25103}">
    <text>enfoque e2, E4 y E5 E6</text>
  </threadedComment>
  <threadedComment ref="Q36" dT="2021-06-08T17:50:59.63" personId="{85357EB6-BC1D-44F5-9F04-086271370ABD}" id="{4D82CFB2-7C56-4156-B39B-5059CDE84DEB}">
    <text>ESTRATEGIA DE MKT PARA GENERAR MAS FOLIOS</text>
  </threadedComment>
  <threadedComment ref="G37" dT="2021-03-30T20:55:37.12" personId="{3B660546-EDF6-4902-9D1E-D14A1B9918F3}" id="{8BB116BB-86F6-4B29-A522-00DFB8EA9F59}">
    <text xml:space="preserve">bajo considerablemente el numero de folios en E2, debido al bajo flujo y falta de básicos esta semana espero se componga los basicos ya arribaron en un 70%
</text>
  </threadedComment>
  <threadedComment ref="I37" dT="2021-04-13T16:43:42.90" personId="{3B660546-EDF6-4902-9D1E-D14A1B9918F3}" id="{6D7D5CD8-CA6A-4DDD-9E81-BBC869A5864A}">
    <text>hacer cambios en el personal y asegurar 6 estrellas de la venta</text>
  </threadedComment>
  <threadedComment ref="I39" dT="2021-04-13T16:43:51.87" personId="{3B660546-EDF6-4902-9D1E-D14A1B9918F3}" id="{9B13B6AE-0087-43F1-A035-0D3530FBAF57}">
    <text>hacer cambios en el personal y asegurar 6 estrellas de la venta</text>
  </threadedComment>
  <threadedComment ref="G40" dT="2021-03-30T20:56:01.34" personId="{3B660546-EDF6-4902-9D1E-D14A1B9918F3}" id="{F1B794F0-3FBA-4B65-A4DE-278E94A8B115}">
    <text>bajo considerablemente el numero de folios en E2, debido al bajo flujo y falta de básicos esta semana espero se componga los basicos ya arribaron en un 70%</text>
  </threadedComment>
  <threadedComment ref="J43" dT="2021-04-21T17:44:23.55" personId="{3B660546-EDF6-4902-9D1E-D14A1B9918F3}" id="{EBC3F913-5A04-4BDB-AF07-1B2BB4256495}">
    <text>asegurar el  servicio en horas pico</text>
  </threadedComment>
  <threadedComment ref="G46" dT="2021-03-30T20:56:08.70" personId="{3B660546-EDF6-4902-9D1E-D14A1B9918F3}" id="{924010D2-0DF0-46FE-B642-53626333AA50}">
    <text>bajo considerablemente el numero de folios en E2, debido al bajo flujo y falta de básicos esta semana espero se componga los basicos ya arribaron en un 70%</text>
  </threadedComment>
  <threadedComment ref="J46" dT="2021-04-21T17:38:20.61" personId="{3B660546-EDF6-4902-9D1E-D14A1B9918F3}" id="{80643FBC-83D1-4154-A4A7-6F794308C04F}">
    <text>trabajar de la mano con el distrital para la estrategia de aumentar folios por sucursal dependiendo la necesidad</text>
  </threadedComment>
  <threadedComment ref="L46" dT="2021-05-04T14:58:52.49" personId="{3B660546-EDF6-4902-9D1E-D14A1B9918F3}" id="{A025E61E-EA6A-41EE-813A-5862CCE54BE1}">
    <text>continuar con las estrategias de redes sociales, y circulos para ingresar gente a tienda</text>
  </threadedComment>
  <threadedComment ref="R46" dT="2021-06-15T18:32:12.14" personId="{3B660546-EDF6-4902-9D1E-D14A1B9918F3}" id="{23E89F3F-BCAC-4DC0-B69A-321629333B8E}">
    <text>estrategias de mkt ids de estrategias</text>
  </threadedComment>
  <threadedComment ref="G47" dT="2021-03-30T20:57:16.99" personId="{3B660546-EDF6-4902-9D1E-D14A1B9918F3}" id="{604B9E84-0F40-47F2-9339-604599B4B645}">
    <text>super buen avance con el D2 , funciono muy bie la dinamica de las cosmetiqueras, sigmos con esa estrategia</text>
  </threadedComment>
  <threadedComment ref="P47" dT="2021-05-31T19:46:24.12" personId="{3B660546-EDF6-4902-9D1E-D14A1B9918F3}" id="{97FEB54E-5364-443A-A0CE-B6FFE651C589}">
    <text>seguimieinto a gerentes por parte del distrital con todas las estrategias</text>
  </threadedComment>
  <threadedComment ref="G48" dT="2021-03-30T21:01:16.47" personId="{3B660546-EDF6-4902-9D1E-D14A1B9918F3}" id="{E143BD5C-5AE1-4B70-AD0F-43A206759351}">
    <text>avance super bien en el global cambiar de producto en la misma estrategia de agregado de prodcutos.</text>
  </threadedComment>
  <threadedComment ref="H48" dT="2021-04-05T19:28:06.43" personId="{3B660546-EDF6-4902-9D1E-D14A1B9918F3}" id="{3380D58F-7FEF-448D-8087-2B5924679829}">
    <text>en realidad fue muy bueno el resultado esta semana!!!! los que no uvieron incremento si no decremento fueron  E1 E6 E7 pero fue minimo no pasan de 10 folios.</text>
  </threadedComment>
  <threadedComment ref="I48" dT="2021-04-13T16:44:24.34" personId="{3B660546-EDF6-4902-9D1E-D14A1B9918F3}" id="{F73A7DD4-29F8-4953-9534-D34FE86D1239}">
    <text>hacer cambios en el personal y asegurar 6 estrellas de la venta</text>
  </threadedComment>
  <threadedComment ref="K48" dT="2021-04-27T16:25:47.50" personId="{3B660546-EDF6-4902-9D1E-D14A1B9918F3}" id="{FDF0EB17-D524-48E5-9805-A78DF03435F4}">
    <text>enfoque en promotoria y los circulos sorpresa en todas las sucursales</text>
  </threadedComment>
  <threadedComment ref="M48" dT="2021-05-11T23:07:32.97" personId="{3B660546-EDF6-4902-9D1E-D14A1B9918F3}" id="{055BADB7-A3C6-47E7-9A7E-405910D0792D}">
    <text>seguimiento y enfoque a estrategias de aumento de folios y TP</text>
  </threadedComment>
  <threadedComment ref="N48" dT="2021-05-17T16:39:19.56" personId="{3B660546-EDF6-4902-9D1E-D14A1B9918F3}" id="{25631413-2890-4C4C-A2F5-04546E431097}">
    <text>continuar con dinamicas de circulos, y ventas de pasillo.</text>
  </threadedComment>
  <threadedComment ref="S48" dT="2021-06-21T23:10:49.99" personId="{3B660546-EDF6-4902-9D1E-D14A1B9918F3}" id="{76F62D11-783B-44E6-90A5-9AA7B8360F29}">
    <text>excelente activaciones y reacción a suelta  y atiende</text>
  </threadedComment>
  <threadedComment ref="T48" dT="2021-06-29T14:54:56.46" personId="{3B660546-EDF6-4902-9D1E-D14A1B9918F3}" id="{B650A422-5BC2-4576-A7CD-29687D2A4B16}">
    <text>reforzar estrategias de mkt, ya viste y  exhibiciones de aparador</text>
  </threadedComment>
  <threadedComment ref="U48" dT="2021-07-06T05:48:54.04" personId="{3B660546-EDF6-4902-9D1E-D14A1B9918F3}" id="{80283C86-3841-4B1A-B2AF-B98C0B745F9A}">
    <text xml:space="preserve">mantener las estrategias de mkt </text>
  </threadedComment>
  <threadedComment ref="AA48" dT="2021-08-17T03:30:13.38" personId="{3B660546-EDF6-4902-9D1E-D14A1B9918F3}" id="{C5C20E4D-9CAF-491E-B7B7-555097DC6CF8}">
    <text xml:space="preserve">Leo E1 E4 enfoque en tasa de conversion :) </text>
  </threadedComment>
  <threadedComment ref="G52" dT="2021-03-30T19:16:47.81" personId="{3B660546-EDF6-4902-9D1E-D14A1B9918F3}" id="{F1552FDE-8E0C-4F47-89F3-08E5ED100320}">
    <text>cambios de exhibiciones de Checkout hoy!!!!</text>
  </threadedComment>
  <threadedComment ref="AH52" dT="2021-10-05T15:46:02.85" personId="{3B660546-EDF6-4902-9D1E-D14A1B9918F3}" id="{18264B90-A6F4-443A-9715-6D2E04F47CDF}">
    <text>venta cruzada, checkout, pomociones, promtoras</text>
  </threadedComment>
  <threadedComment ref="H63" dT="2021-04-05T19:52:48.30" personId="{3B660546-EDF6-4902-9D1E-D14A1B9918F3}" id="{FA94CF6E-739B-436B-B4F1-CE7908F78D65}">
    <text>suritr en este envio los productos del reto checkout</text>
  </threadedComment>
  <threadedComment ref="I64" dT="2021-04-13T16:46:44.41" personId="{3B660546-EDF6-4902-9D1E-D14A1B9918F3}" id="{063AFAA4-CB9E-417A-A69A-DE0C384D976B}">
    <text>estrategia de articulos basicos en Checkouten ambos distritos.</text>
  </threadedComment>
  <threadedComment ref="J64" dT="2021-04-21T17:45:39.49" personId="{3B660546-EDF6-4902-9D1E-D14A1B9918F3}" id="{61D57FDC-91F9-4678-A9F0-4EF0EDB47A52}">
    <text>mantener este numero con las estrategias de redondeo de ticket</text>
  </threadedComment>
  <threadedComment ref="K64" dT="2021-04-27T16:30:04.20" personId="{3B660546-EDF6-4902-9D1E-D14A1B9918F3}" id="{0887367D-4AE5-433A-B274-9241E462C6E0}">
    <text xml:space="preserve">nos hemos mantenido en 3 articulos lo cual es bueno
</text>
  </threadedComment>
  <threadedComment ref="L64" dT="2021-05-04T15:03:03.60" personId="{3B660546-EDF6-4902-9D1E-D14A1B9918F3}" id="{5518DE93-8CC4-4C9B-B638-93B7BA4DD557}">
    <text>excelente resultado! no bajemos de esto!</text>
  </threadedComment>
  <threadedComment ref="M64" dT="2021-05-11T23:06:45.29" personId="{3B660546-EDF6-4902-9D1E-D14A1B9918F3}" id="{C0607874-9C9D-4519-A07C-3B162D1469FE}">
    <text>mantener estartegias de agregados de producto</text>
  </threadedComment>
  <threadedComment ref="N64" dT="2021-05-17T17:40:48.56" personId="{3B660546-EDF6-4902-9D1E-D14A1B9918F3}" id="{2365C3C3-ED05-4F88-806D-1AB71EBB0445}">
    <text>excelente mantenernos :) continuaremos con los agregados</text>
  </threadedComment>
  <threadedComment ref="P64" dT="2021-05-31T19:49:45.59" personId="{3B660546-EDF6-4902-9D1E-D14A1B9918F3}" id="{03388CF9-632F-4D9E-B474-91AAE72B0A4D}">
    <text>checkout y ventas por redondeo reforzarlas</text>
  </threadedComment>
  <threadedComment ref="Q64" dT="2021-06-08T17:58:09.41" personId="{85357EB6-BC1D-44F5-9F04-086271370ABD}" id="{1BB20926-5E17-4D4A-A656-079B9835E82A}">
    <text>AVISAR A LOS GERENTES DEL AVANCE PARA NO BAJAR LA GUARDIA.</text>
  </threadedComment>
  <threadedComment ref="R64" dT="2021-06-15T18:40:01.07" personId="{3B660546-EDF6-4902-9D1E-D14A1B9918F3}" id="{C5885CE3-3A3A-47C0-BE20-799263DDFB33}">
    <text>compromiso a 3.3</text>
  </threadedComment>
  <threadedComment ref="S64" dT="2021-06-21T23:27:00.31" personId="{3B660546-EDF6-4902-9D1E-D14A1B9918F3}" id="{C79459C6-CA8B-46EC-A554-52097E05914B}">
    <text>venta cruzada, productos del checkout! y redondeos seguimiento al 100</text>
  </threadedComment>
  <threadedComment ref="T64" dT="2021-06-29T14:57:35.16" personId="{3B660546-EDF6-4902-9D1E-D14A1B9918F3}" id="{B73698CC-A61E-4810-A11A-BC9410AA2CF7}">
    <text>enfoque total en subir este numero</text>
  </threadedComment>
  <threadedComment ref="U64" dT="2021-07-06T05:51:41.02" personId="{3B660546-EDF6-4902-9D1E-D14A1B9918F3}" id="{F994C480-5950-493F-B4DE-60AA7CC0564F}">
    <text>estrtegias de agregados y checkout</text>
  </threadedComment>
  <threadedComment ref="W64" dT="2021-07-20T16:17:48.48" personId="{3596CD6C-5DB9-494D-9140-02CE4543BCFB}" id="{5C4835AA-666A-4294-9BD4-B842A55F13C2}">
    <text xml:space="preserve">producto de checkout </text>
  </threadedComment>
  <threadedComment ref="W64" dT="2021-07-20T16:18:33.71" personId="{3596CD6C-5DB9-494D-9140-02CE4543BCFB}" id="{089B615E-2CB2-4D7B-BCA1-D734287EB2EB}" parentId="{5C4835AA-666A-4294-9BD4-B842A55F13C2}">
    <text xml:space="preserve">impulso a labiales </text>
  </threadedComment>
  <threadedComment ref="Z64" dT="2021-08-09T22:48:26.27" personId="{3B660546-EDF6-4902-9D1E-D14A1B9918F3}" id="{6519B518-BBD1-48E5-B67C-C429C5C6C9A7}">
    <text>enfoque en articulos del checkout y venta cruzada</text>
  </threadedComment>
  <threadedComment ref="AA64" dT="2021-08-17T02:04:56.65" personId="{3B660546-EDF6-4902-9D1E-D14A1B9918F3}" id="{E2C9AE64-1BD5-4597-A3E5-25FF33404D06}">
    <text>excelente el subir .1 significa que estamos haciendo las cosas bien, continuemos asi !</text>
  </threadedComment>
  <threadedComment ref="AC64" dT="2021-08-30T23:51:40.04" personId="{3B660546-EDF6-4902-9D1E-D14A1B9918F3}" id="{1E40438B-714C-4508-96C9-749D8D9352A5}">
    <text>trabajaremos en aumentar este numero.</text>
  </threadedComment>
  <threadedComment ref="AD64" dT="2021-09-08T17:51:50.42" personId="{3B660546-EDF6-4902-9D1E-D14A1B9918F3}" id="{17682C5D-A3E5-4B41-ADD0-39F832CEF157}">
    <text>RETROALIMENTAR CON LO SINDICADORES QUE NOS FUNCIONAN COMO CHECKOUT VENTA CRUZDA Y PROMOS</text>
  </threadedComment>
  <threadedComment ref="G68" dT="2021-03-30T21:02:32.90" personId="{3B660546-EDF6-4902-9D1E-D14A1B9918F3}" id="{8C1E8DBC-32DF-4301-8ACC-771B9B9E3742}">
    <text>inicio con cambios de pecio en labiales y sucesivamente en accesorios</text>
  </threadedComment>
  <threadedComment ref="G68" dT="2021-03-30T21:02:53.84" personId="{3B660546-EDF6-4902-9D1E-D14A1B9918F3}" id="{9BF5BE80-1C54-43C5-A152-132C19DE75EC}" parentId="{8C1E8DBC-32DF-4301-8ACC-771B9B9E3742}">
    <text xml:space="preserve">en todas las sucursales
</text>
  </threadedComment>
  <threadedComment ref="E69" dT="2021-03-16T18:47:33.49" personId="{3B660546-EDF6-4902-9D1E-D14A1B9918F3}" id="{64E138A5-DF6E-4FE8-BE6D-7819DD0449F9}">
    <text>investigar porque E10 tiene siempr eun punto mas</text>
  </threadedComment>
  <threadedComment ref="E69" dT="2021-03-30T21:03:21.62" personId="{3B660546-EDF6-4902-9D1E-D14A1B9918F3}" id="{DCC690EE-8E97-4BF2-B4FB-82290C56833D}" parentId="{64E138A5-DF6E-4FE8-BE6D-7819DD0449F9}">
    <text>inicio con cambios de pecio en labiales y sucesivamente en accesorios</text>
  </threadedComment>
  <threadedComment ref="G69" dT="2021-03-30T21:03:04.87" personId="{3B660546-EDF6-4902-9D1E-D14A1B9918F3}" id="{9C9851A7-0109-440A-BE94-285E6B89D4A7}">
    <text xml:space="preserve">inicio con cambios de pecio en labiales y sucesivamente en accesorios
</text>
  </threadedComment>
  <threadedComment ref="G70" dT="2021-03-30T21:03:15.71" personId="{3B660546-EDF6-4902-9D1E-D14A1B9918F3}" id="{3AF9BE3D-D38E-46B6-B064-788230D706C9}">
    <text>inicio con cambios de pecio en labiales y sucesivamente en accesorios</text>
  </threadedComment>
  <threadedComment ref="G71" dT="2021-03-30T21:03:52.65" personId="{3B660546-EDF6-4902-9D1E-D14A1B9918F3}" id="{BC6C524A-32D5-4751-AAE9-BD6BF5B3ADA8}">
    <text>inicio con cambios de pecio en labiales y sucesivamente en accesorios</text>
  </threadedComment>
  <threadedComment ref="G72" dT="2021-03-30T21:03:59.91" personId="{3B660546-EDF6-4902-9D1E-D14A1B9918F3}" id="{5E7E290C-E742-4818-9797-C4B2CD4C8695}">
    <text>inicio con cambios de pecio en labiales y sucesivamente en accesorios</text>
  </threadedComment>
  <threadedComment ref="G73" dT="2021-03-30T21:04:05.84" personId="{3B660546-EDF6-4902-9D1E-D14A1B9918F3}" id="{9D5F53C2-F4E5-40FF-A846-271E11CBEF01}">
    <text>inicio con cambios de pecio en labiales y sucesivamente en accesorios</text>
  </threadedComment>
  <threadedComment ref="D74" dT="2021-03-08T18:36:00.18" personId="{0567894F-A5C1-4BCB-93AF-229A243025BB}" id="{6EAD948D-D3B2-4DC9-AF51-7274B7410FF5}">
    <text>corroborar con PQ la info</text>
  </threadedComment>
  <threadedComment ref="G74" dT="2021-03-30T22:56:24.06" personId="{3B660546-EDF6-4902-9D1E-D14A1B9918F3}" id="{DB20CDA2-15D7-45E2-A68A-2041489E8C18}">
    <text>inicio con cambios de pecio en labiales y sucesivamente en accesorios</text>
  </threadedComment>
  <threadedComment ref="G75" dT="2021-03-30T22:56:31.59" personId="{3B660546-EDF6-4902-9D1E-D14A1B9918F3}" id="{CFABC277-FDF7-4255-85C5-FC4E032E0AA1}">
    <text xml:space="preserve">inicio con cambios de pecio en labiales y sucesivamente en accesorios
</text>
  </threadedComment>
  <threadedComment ref="G76" dT="2021-03-30T22:56:38.09" personId="{3B660546-EDF6-4902-9D1E-D14A1B9918F3}" id="{3CC380C3-E8E2-4313-9FB9-011CAAD1FD7A}">
    <text>inicio con cambios de pecio en labiales y sucesivamente en accesorios</text>
  </threadedComment>
  <threadedComment ref="G77" dT="2021-03-30T22:56:45.28" personId="{3B660546-EDF6-4902-9D1E-D14A1B9918F3}" id="{AAF24747-68C5-4670-8853-3AABA64867E8}">
    <text>inicio con cambios de pecio en labiales y sucesivamente en accesorios</text>
  </threadedComment>
  <threadedComment ref="G78" dT="2021-03-30T22:56:52.39" personId="{3B660546-EDF6-4902-9D1E-D14A1B9918F3}" id="{C659355D-3411-4107-B2FF-4267F85B2BD5}">
    <text>inicio con cambios de pecio en labiales y sucesivamente en accesorios</text>
  </threadedComment>
  <threadedComment ref="O78" dT="2021-05-25T00:10:51.64" personId="{3B660546-EDF6-4902-9D1E-D14A1B9918F3}" id="{3252D18F-C402-4AC6-90A8-15C90ACCE3F5}">
    <text>continuar con los cambios de precio de accesorio y lente</text>
  </threadedComment>
  <threadedComment ref="G79" dT="2021-03-30T22:57:29.35" personId="{3B660546-EDF6-4902-9D1E-D14A1B9918F3}" id="{000DF9B7-4C4B-4800-8806-F54867D1D91F}">
    <text>inicio con cambios de pecio en labiales y sucesivamente en accesorios</text>
  </threadedComment>
  <threadedComment ref="O79" dT="2021-05-25T00:11:12.50" personId="{3B660546-EDF6-4902-9D1E-D14A1B9918F3}" id="{BEAE3709-313D-41E6-89E4-5CAAACD2EE17}">
    <text>continuar con los cambios de precio de accesorio y lente</text>
  </threadedComment>
  <threadedComment ref="G80" dT="2021-03-30T22:57:08.19" personId="{3B660546-EDF6-4902-9D1E-D14A1B9918F3}" id="{6BF45188-9674-4C2C-A39C-29B20525D33C}">
    <text>inicio con cambios de pecio en labiales y sucesivamente en accesorios</text>
  </threadedComment>
  <threadedComment ref="H80" dT="2021-04-05T19:53:18.80" personId="{3B660546-EDF6-4902-9D1E-D14A1B9918F3}" id="{A64D35B9-90F6-49E1-989F-2DECAA921F5A}">
    <text>mantener la estraegia</text>
  </threadedComment>
  <threadedComment ref="O80" dT="2021-05-25T00:11:25.14" personId="{3B660546-EDF6-4902-9D1E-D14A1B9918F3}" id="{53FBA57E-2B3E-429E-B932-1D7DA4178B30}">
    <text>continuar con los cambios de precio de accesorio y lente</text>
  </threadedComment>
  <threadedComment ref="Q80" dT="2021-06-08T17:59:56.93" personId="{85357EB6-BC1D-44F5-9F04-086271370ABD}" id="{7D22640C-9C2E-485C-9F63-1E9C23C8E42F}">
    <text xml:space="preserve">CONTINUAR  CON LOS AUMENTOS DE ACCESORIO A NIVEL GRAL.
</text>
  </threadedComment>
  <threadedComment ref="U80" dT="2021-07-06T05:52:26.47" personId="{3B660546-EDF6-4902-9D1E-D14A1B9918F3}" id="{CBE63199-1DCB-4A36-AA13-EBFAFE5FC667}">
    <text>investigar con compras la baja de margen</text>
  </threadedComment>
  <threadedComment ref="W80" dT="2021-07-20T16:20:12.89" personId="{3596CD6C-5DB9-494D-9140-02CE4543BCFB}" id="{86B44695-C5C2-4A19-8740-9047F6EC83CC}">
    <text>cambios de precio de apple</text>
  </threadedComment>
  <threadedComment ref="AA80" dT="2021-08-17T02:03:31.17" personId="{3B660546-EDF6-4902-9D1E-D14A1B9918F3}" id="{0C570282-9549-44DB-A14A-B8EDC6811949}">
    <text>excelente resultado ! de peso en peso llegaremos al 60</text>
  </threadedComment>
  <threadedComment ref="F84" dT="2021-03-23T00:07:21.98" personId="{3B660546-EDF6-4902-9D1E-D14A1B9918F3}" id="{438CDDB6-238D-4389-A943-5B2D9D6C7C36}">
    <text>detectar que lineas tienen margenes bajos y checar despues los articulos</text>
  </threadedComment>
  <threadedComment ref="G84" dT="2021-03-30T23:02:54.43" personId="{3B660546-EDF6-4902-9D1E-D14A1B9918F3}" id="{B2592938-13FD-4901-A3CA-DD84EA308364}">
    <text>iniciar aumento de precios n las demás sucursales</text>
  </threadedComment>
  <threadedComment ref="K90" dT="2021-04-27T17:12:17.00" personId="{3B660546-EDF6-4902-9D1E-D14A1B9918F3}" id="{9F5A5B93-070E-414F-8BE1-3B8AF49BF2A6}">
    <text xml:space="preserve">pusimos en promocion sombras verificare radio por comprador y por sucursal para ver si funcionaron </text>
  </threadedComment>
  <threadedComment ref="L90" dT="2021-05-04T18:30:13.24" personId="{F1D199F5-B4B9-47F9-9F07-0975D3FF2D67}" id="{F039EC09-24F4-4400-BCA2-48C5B15A9174}">
    <text>monitorear los radios</text>
  </threadedComment>
  <threadedComment ref="K91" dT="2021-04-27T17:12:46.09" personId="{3B660546-EDF6-4902-9D1E-D14A1B9918F3}" id="{CE0ED101-022D-4482-AB31-E47F68EBABAD}">
    <text>pusimos en promocion las bolsas, y acesorios, verificare radio por comprador y por sucursal para ver si funcionaron</text>
  </threadedComment>
  <threadedComment ref="L91" dT="2021-05-04T18:30:37.93" personId="{F1D199F5-B4B9-47F9-9F07-0975D3FF2D67}" id="{03983352-9CBB-45FB-8496-EA1AD6D36766}">
    <text>monitorear los radios</text>
  </threadedComment>
  <threadedComment ref="G95" dT="2021-03-30T23:29:58.42" personId="{3B660546-EDF6-4902-9D1E-D14A1B9918F3}" id="{2B1C38B0-1B25-4806-8CD2-562C89192F4D}">
    <text xml:space="preserve">
surtir basicos y encesidades que tngamos en CEDIS ASAP</text>
  </threadedComment>
  <threadedComment ref="I95" dT="2021-04-13T16:50:07.97" personId="{3B660546-EDF6-4902-9D1E-D14A1B9918F3}" id="{75A9701E-D15E-4325-B6D0-1B894F046018}">
    <text>revision de faltantes y basicos por sucursal</text>
  </threadedComment>
  <threadedComment ref="E96" dT="2021-03-16T19:25:22.52" personId="{3B660546-EDF6-4902-9D1E-D14A1B9918F3}" id="{A5237F77-55DF-4575-85B1-FD0CDAE6F722}">
    <text>compras extras de Bissu</text>
  </threadedComment>
  <threadedComment ref="F96" dT="2021-03-22T19:38:48.18" personId="{3B660546-EDF6-4902-9D1E-D14A1B9918F3}" id="{3E87B988-0027-416C-B4C0-36DEEA62B189}">
    <text xml:space="preserve">sacar el dato el proximo miercolespara ver si la mcia que se reciba hoy nos aliviana
</text>
  </threadedComment>
  <threadedComment ref="G96" dT="2021-03-30T17:55:01.96" personId="{F679CC86-B62B-4432-BF52-ABBC829A29E8}" id="{7EB10D0D-65F3-4D64-9791-15B43CDF40C0}">
    <text>SUBIO DE 1.4 A 1.6 POR EL ENVIO DE BISSU</text>
  </threadedComment>
  <threadedComment ref="G96" dT="2021-03-30T19:15:48.63" personId="{3B660546-EDF6-4902-9D1E-D14A1B9918F3}" id="{3D0BAEC7-99F6-498B-BCF0-4DCAC3B62E31}" parentId="{7EB10D0D-65F3-4D64-9791-15B43CDF40C0}">
    <text>falta recibir mas !!</text>
  </threadedComment>
  <threadedComment ref="H96" dT="2021-04-05T19:55:07.90" personId="{3B660546-EDF6-4902-9D1E-D14A1B9918F3}" id="{CE7E420A-282C-4362-B699-C9CAA9A6EA82}">
    <text>revision de faltantes esta noche les llega mcia. mañana despues de la recepcion olvemos a correr numeros</text>
  </threadedComment>
  <threadedComment ref="I96" dT="2021-04-13T16:50:21.83" personId="{3B660546-EDF6-4902-9D1E-D14A1B9918F3}" id="{2F6F790D-356B-4FCD-B6AD-E76014C7A8BA}">
    <text>revision de faltantes y basicos por sucursal</text>
  </threadedComment>
  <threadedComment ref="I97" dT="2021-04-13T16:50:28.58" personId="{3B660546-EDF6-4902-9D1E-D14A1B9918F3}" id="{61A7E66F-93E7-414F-9128-AC2F7405C119}">
    <text>revision de faltantes y basicos por sucursal</text>
  </threadedComment>
  <threadedComment ref="I98" dT="2021-04-13T16:50:33.85" personId="{3B660546-EDF6-4902-9D1E-D14A1B9918F3}" id="{591A97B7-D5FE-445D-A468-F39B550BAF61}">
    <text>revision de faltantes y basicos por sucursal</text>
  </threadedComment>
  <threadedComment ref="I99" dT="2021-04-13T16:50:38.33" personId="{3B660546-EDF6-4902-9D1E-D14A1B9918F3}" id="{21AAC9AF-4CE9-432D-AC50-F8AB6F260F73}">
    <text>revision de faltantes y basicos por sucursal</text>
  </threadedComment>
  <threadedComment ref="F101" dT="2021-03-22T20:00:32.07" personId="{3B660546-EDF6-4902-9D1E-D14A1B9918F3}" id="{D60210C8-DAD4-4451-8FBC-CC15B98FEC2B}">
    <text>bajar inventarios y asegurar exhibiciones y sus basicos</text>
  </threadedComment>
  <threadedComment ref="H101" dT="2021-04-05T19:56:21.58" personId="{3B660546-EDF6-4902-9D1E-D14A1B9918F3}" id="{9FA62C0C-0B08-4FC3-89E0-D18A08F0923C}">
    <text>revisar que mas se puede regresar en base  ventas!</text>
  </threadedComment>
  <threadedComment ref="H102" dT="2021-04-05T19:56:27.45" personId="{3B660546-EDF6-4902-9D1E-D14A1B9918F3}" id="{8BA6B874-7778-4FAC-81DC-9C58274618D2}">
    <text>revisar que mas se puede regresar en base  ventas!</text>
  </threadedComment>
  <threadedComment ref="H105" dT="2021-04-05T19:55:47.81" personId="{3B660546-EDF6-4902-9D1E-D14A1B9918F3}" id="{6C63133B-0B72-408B-8DFF-AD1CEC28E08A}">
    <text>revisar ecesidades ahorita nos ahce falta pink up y algunas necesidades de china estaremos checando satstus</text>
  </threadedComment>
  <threadedComment ref="Q105" dT="2021-06-08T18:11:12.63" personId="{85357EB6-BC1D-44F5-9F04-086271370ABD}" id="{9731CCF4-3ECA-4660-B4EC-E89CFACADBA5}">
    <text>REVISAR E2 Y E4 DE FALTANTES VER NEESIDADES DE BASICOS</text>
  </threadedComment>
  <threadedComment ref="U105" dT="2021-07-06T05:56:22.02" personId="{3B660546-EDF6-4902-9D1E-D14A1B9918F3}" id="{B3FDB302-101A-4614-A13A-9F691B9EE639}">
    <text>checar necesidades de estas sucursales</text>
  </threadedComment>
  <threadedComment ref="I107" dT="2021-04-13T16:52:19.32" personId="{3B660546-EDF6-4902-9D1E-D14A1B9918F3}" id="{AFF30407-EBA9-4CDD-90B5-A87C662AC2CF}">
    <text>balances entre sucursales y revision de faltantes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L72" dT="2021-06-24T17:51:28.84" personId="{0567894F-A5C1-4BCB-93AF-229A243025BB}" id="{A63F55EA-09A3-4091-93D7-25AEDC299F07}">
    <text>No se puede sacar un promedio de porcentajes no sale lo mismo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0"/>
  <sheetViews>
    <sheetView topLeftCell="A133" workbookViewId="0">
      <selection activeCell="AS167" sqref="AS167"/>
    </sheetView>
  </sheetViews>
  <sheetFormatPr defaultColWidth="11.42578125" defaultRowHeight="15"/>
  <cols>
    <col min="1" max="1" width="25.28515625" bestFit="1" customWidth="1"/>
    <col min="2" max="2" width="6.5703125" hidden="1" customWidth="1"/>
    <col min="3" max="3" width="7.140625" hidden="1" customWidth="1"/>
    <col min="4" max="6" width="6.7109375" hidden="1" customWidth="1"/>
    <col min="7" max="12" width="7.140625" hidden="1" customWidth="1"/>
    <col min="13" max="19" width="7.140625" style="271" hidden="1" customWidth="1"/>
    <col min="20" max="20" width="6.5703125" style="271" hidden="1" customWidth="1"/>
    <col min="21" max="39" width="7.140625" style="271" hidden="1" customWidth="1"/>
    <col min="40" max="40" width="7.140625" style="271" customWidth="1"/>
    <col min="41" max="41" width="7.140625" customWidth="1"/>
    <col min="42" max="51" width="7.140625" style="30" customWidth="1"/>
  </cols>
  <sheetData>
    <row r="1" spans="1:51" ht="15.75" thickBot="1">
      <c r="A1" s="1464" t="s">
        <v>0</v>
      </c>
      <c r="B1" s="1465"/>
      <c r="C1" s="1465"/>
      <c r="D1" s="1465"/>
      <c r="E1" s="1465"/>
      <c r="F1" s="1465"/>
      <c r="G1" s="1465"/>
      <c r="H1" s="1465"/>
      <c r="I1" s="1465"/>
      <c r="J1" s="1465"/>
      <c r="K1" s="1465"/>
      <c r="L1" s="1465"/>
      <c r="M1" s="1465"/>
      <c r="N1" s="1465"/>
      <c r="O1" s="1465"/>
      <c r="P1" s="1465"/>
      <c r="Q1" s="1465"/>
      <c r="R1" s="1465"/>
      <c r="S1" s="1465"/>
      <c r="T1" s="1465"/>
      <c r="U1" s="1465"/>
      <c r="V1" s="1465"/>
      <c r="W1" s="1465"/>
      <c r="X1" s="1465"/>
      <c r="Y1" s="1465"/>
      <c r="Z1" s="1465"/>
      <c r="AA1" s="1465"/>
      <c r="AB1" s="1465"/>
      <c r="AC1" s="1465"/>
      <c r="AD1" s="1465"/>
      <c r="AE1" s="1465"/>
      <c r="AF1" s="1465"/>
      <c r="AG1" s="1465"/>
      <c r="AH1" s="1465"/>
      <c r="AI1" s="1465"/>
      <c r="AJ1" s="1465"/>
      <c r="AK1" s="1465"/>
      <c r="AL1" s="1465"/>
      <c r="AM1" s="1465"/>
      <c r="AN1" s="1465"/>
      <c r="AO1" s="1465"/>
      <c r="AP1" s="1465"/>
      <c r="AQ1" s="1465"/>
      <c r="AR1" s="1465"/>
      <c r="AS1" s="1465"/>
      <c r="AT1" s="1465"/>
      <c r="AU1" s="1465"/>
      <c r="AV1" s="1465"/>
      <c r="AW1" s="1465"/>
      <c r="AX1" s="1465"/>
      <c r="AY1" s="1466"/>
    </row>
    <row r="2" spans="1:51" ht="18" customHeight="1" thickBot="1">
      <c r="A2" s="1050" t="s">
        <v>1</v>
      </c>
      <c r="B2" s="1063">
        <v>3</v>
      </c>
      <c r="C2" s="1063">
        <v>4</v>
      </c>
      <c r="D2" s="1063">
        <v>5</v>
      </c>
      <c r="E2" s="1063">
        <v>6</v>
      </c>
      <c r="F2" s="1063">
        <v>7</v>
      </c>
      <c r="G2" s="1063">
        <v>8</v>
      </c>
      <c r="H2" s="1063">
        <v>9</v>
      </c>
      <c r="I2" s="1063">
        <v>10</v>
      </c>
      <c r="J2" s="1063">
        <v>11</v>
      </c>
      <c r="K2" s="1063">
        <v>12</v>
      </c>
      <c r="L2" s="1063">
        <v>13</v>
      </c>
      <c r="M2" s="1118">
        <v>14</v>
      </c>
      <c r="N2" s="1063">
        <v>15</v>
      </c>
      <c r="O2" s="1118">
        <v>16</v>
      </c>
      <c r="P2" s="1118">
        <v>17</v>
      </c>
      <c r="Q2" s="1118">
        <v>18</v>
      </c>
      <c r="R2" s="1118">
        <v>19</v>
      </c>
      <c r="S2" s="1118">
        <v>20</v>
      </c>
      <c r="T2" s="1118">
        <v>21</v>
      </c>
      <c r="U2" s="1118">
        <v>22</v>
      </c>
      <c r="V2" s="1063">
        <v>23</v>
      </c>
      <c r="W2" s="1118">
        <v>24</v>
      </c>
      <c r="X2" s="1118">
        <v>25</v>
      </c>
      <c r="Y2" s="1118">
        <v>26</v>
      </c>
      <c r="Z2" s="1118">
        <v>27</v>
      </c>
      <c r="AA2" s="1118">
        <v>28</v>
      </c>
      <c r="AB2" s="1118">
        <v>29</v>
      </c>
      <c r="AC2" s="1063">
        <v>30</v>
      </c>
      <c r="AD2" s="1063">
        <v>31</v>
      </c>
      <c r="AE2" s="1064">
        <v>32</v>
      </c>
      <c r="AF2" s="1065">
        <v>33</v>
      </c>
      <c r="AG2" s="1065">
        <v>34</v>
      </c>
      <c r="AH2" s="1065">
        <v>35</v>
      </c>
      <c r="AI2" s="1065">
        <v>36</v>
      </c>
      <c r="AJ2" s="1065">
        <v>37</v>
      </c>
      <c r="AK2" s="1065">
        <v>38</v>
      </c>
      <c r="AL2" s="1065">
        <v>39</v>
      </c>
      <c r="AM2" s="1063">
        <v>40</v>
      </c>
      <c r="AN2" s="1065">
        <v>41</v>
      </c>
      <c r="AO2" s="1065">
        <v>42</v>
      </c>
      <c r="AP2" s="1065">
        <v>43</v>
      </c>
      <c r="AQ2" s="1065">
        <v>44</v>
      </c>
      <c r="AR2" s="1065">
        <v>45</v>
      </c>
      <c r="AS2" s="1065">
        <v>46</v>
      </c>
      <c r="AT2" s="1065">
        <v>47</v>
      </c>
      <c r="AU2" s="1065">
        <v>48</v>
      </c>
      <c r="AV2" s="1065">
        <v>49</v>
      </c>
      <c r="AW2" s="1065">
        <v>50</v>
      </c>
      <c r="AX2" s="1065">
        <v>51</v>
      </c>
      <c r="AY2" s="1117">
        <v>52</v>
      </c>
    </row>
    <row r="3" spans="1:51" ht="15.75" customHeight="1">
      <c r="A3" s="164" t="s">
        <v>2</v>
      </c>
      <c r="B3" s="183">
        <v>71</v>
      </c>
      <c r="C3" s="1364">
        <v>93</v>
      </c>
      <c r="D3" s="1364">
        <v>90</v>
      </c>
      <c r="E3" s="1365">
        <v>79</v>
      </c>
      <c r="F3" s="1366">
        <v>101</v>
      </c>
      <c r="G3" s="1366">
        <v>94</v>
      </c>
      <c r="H3" s="1366">
        <v>65</v>
      </c>
      <c r="I3" s="1366">
        <v>73</v>
      </c>
      <c r="J3" s="1366">
        <v>58</v>
      </c>
      <c r="K3" s="1367">
        <v>45</v>
      </c>
      <c r="L3" s="1368">
        <v>69</v>
      </c>
      <c r="M3" s="1369">
        <v>62</v>
      </c>
      <c r="N3" s="1369">
        <v>101</v>
      </c>
      <c r="O3" s="1369">
        <v>88</v>
      </c>
      <c r="P3" s="1370">
        <v>97</v>
      </c>
      <c r="Q3" s="1371">
        <v>73</v>
      </c>
      <c r="R3" s="1371">
        <v>58</v>
      </c>
      <c r="S3" s="1370">
        <v>61</v>
      </c>
      <c r="T3" s="1370">
        <v>54</v>
      </c>
      <c r="U3" s="1370">
        <v>70</v>
      </c>
      <c r="V3" s="1370">
        <v>81</v>
      </c>
      <c r="W3" s="1370">
        <v>87</v>
      </c>
      <c r="X3" s="1370">
        <v>96</v>
      </c>
      <c r="Y3" s="1370">
        <v>92</v>
      </c>
      <c r="Z3" s="1370">
        <v>103</v>
      </c>
      <c r="AA3" s="1371">
        <v>82</v>
      </c>
      <c r="AB3" s="1371">
        <v>82</v>
      </c>
      <c r="AC3" s="1371">
        <v>77</v>
      </c>
      <c r="AD3" s="1370">
        <v>79</v>
      </c>
      <c r="AE3" s="1370">
        <v>85</v>
      </c>
      <c r="AF3" s="1370">
        <v>87</v>
      </c>
      <c r="AG3" s="1370">
        <v>80</v>
      </c>
      <c r="AH3" s="1370">
        <v>87</v>
      </c>
      <c r="AI3" s="1372">
        <v>96</v>
      </c>
      <c r="AJ3" s="1370"/>
      <c r="AK3" s="1370"/>
      <c r="AL3" s="1363"/>
      <c r="AM3" s="1363"/>
      <c r="AN3" s="1363"/>
      <c r="AO3" s="1363"/>
      <c r="AP3" s="1363"/>
      <c r="AQ3" s="1363"/>
      <c r="AR3" s="1363"/>
      <c r="AS3" s="1363"/>
      <c r="AT3" s="1363"/>
      <c r="AU3" s="1363"/>
      <c r="AV3" s="1363"/>
      <c r="AW3" s="1363"/>
      <c r="AX3" s="1363"/>
      <c r="AY3" s="1373"/>
    </row>
    <row r="4" spans="1:51">
      <c r="A4" s="3" t="s">
        <v>3</v>
      </c>
      <c r="B4" s="2">
        <v>0</v>
      </c>
      <c r="C4" s="171">
        <v>90</v>
      </c>
      <c r="D4" s="176">
        <v>195</v>
      </c>
      <c r="E4" s="177">
        <v>163</v>
      </c>
      <c r="F4" s="173">
        <v>290</v>
      </c>
      <c r="G4" s="173">
        <v>127</v>
      </c>
      <c r="H4" s="173">
        <v>180</v>
      </c>
      <c r="I4" s="173">
        <v>121</v>
      </c>
      <c r="J4" s="173">
        <v>72</v>
      </c>
      <c r="K4" s="173">
        <v>72</v>
      </c>
      <c r="L4" s="173">
        <v>40</v>
      </c>
      <c r="M4" s="254">
        <v>98</v>
      </c>
      <c r="N4" s="254">
        <v>147</v>
      </c>
      <c r="O4" s="254">
        <v>131</v>
      </c>
      <c r="P4" s="419">
        <v>120</v>
      </c>
      <c r="Q4" s="417">
        <v>125</v>
      </c>
      <c r="R4" s="419">
        <v>116</v>
      </c>
      <c r="S4" s="417">
        <v>121</v>
      </c>
      <c r="T4" s="417">
        <v>101</v>
      </c>
      <c r="U4" s="417">
        <v>115</v>
      </c>
      <c r="V4" s="417">
        <v>129</v>
      </c>
      <c r="W4" s="417">
        <v>152</v>
      </c>
      <c r="X4" s="419">
        <v>111</v>
      </c>
      <c r="Y4" s="858">
        <v>137</v>
      </c>
      <c r="Z4" s="419">
        <v>125</v>
      </c>
      <c r="AA4" s="417">
        <v>133</v>
      </c>
      <c r="AB4" s="419">
        <v>122</v>
      </c>
      <c r="AC4" s="858">
        <v>121</v>
      </c>
      <c r="AD4" s="419">
        <v>107</v>
      </c>
      <c r="AE4" s="417">
        <v>109</v>
      </c>
      <c r="AF4" s="417">
        <v>139</v>
      </c>
      <c r="AG4" s="417">
        <v>110</v>
      </c>
      <c r="AH4" s="417">
        <v>110</v>
      </c>
      <c r="AI4" s="858">
        <v>128</v>
      </c>
      <c r="AJ4" s="417"/>
      <c r="AK4" s="417"/>
      <c r="AL4" s="1030"/>
      <c r="AM4" s="1030"/>
      <c r="AN4" s="1030"/>
      <c r="AO4" s="1030"/>
      <c r="AP4" s="1030"/>
      <c r="AQ4" s="1030"/>
      <c r="AR4" s="1030"/>
      <c r="AS4" s="1030"/>
      <c r="AT4" s="1030"/>
      <c r="AU4" s="1030"/>
      <c r="AV4" s="1030"/>
      <c r="AW4" s="1030"/>
      <c r="AX4" s="1030"/>
      <c r="AY4" s="1049"/>
    </row>
    <row r="5" spans="1:51">
      <c r="A5" s="3" t="s">
        <v>4</v>
      </c>
      <c r="B5" s="1255">
        <v>77</v>
      </c>
      <c r="C5" s="178">
        <v>70</v>
      </c>
      <c r="D5" s="176">
        <v>97</v>
      </c>
      <c r="E5" s="172">
        <v>113</v>
      </c>
      <c r="F5" s="173">
        <v>144</v>
      </c>
      <c r="G5" s="173">
        <v>109</v>
      </c>
      <c r="H5" s="173">
        <v>65</v>
      </c>
      <c r="I5" s="173">
        <v>81</v>
      </c>
      <c r="J5" s="173">
        <v>56</v>
      </c>
      <c r="K5" s="174">
        <v>38</v>
      </c>
      <c r="L5" s="175">
        <v>58</v>
      </c>
      <c r="M5" s="254">
        <v>56</v>
      </c>
      <c r="N5" s="254">
        <v>95</v>
      </c>
      <c r="O5" s="254">
        <v>78</v>
      </c>
      <c r="P5" s="419">
        <v>84</v>
      </c>
      <c r="Q5" s="417">
        <v>78</v>
      </c>
      <c r="R5" s="419">
        <v>60</v>
      </c>
      <c r="S5" s="417">
        <v>79</v>
      </c>
      <c r="T5" s="417">
        <v>57</v>
      </c>
      <c r="U5" s="417">
        <v>81</v>
      </c>
      <c r="V5" s="417">
        <v>83</v>
      </c>
      <c r="W5" s="419">
        <v>79</v>
      </c>
      <c r="X5" s="417">
        <v>86</v>
      </c>
      <c r="Y5" s="417">
        <v>85</v>
      </c>
      <c r="Z5" s="417">
        <v>93</v>
      </c>
      <c r="AA5" s="417">
        <v>86</v>
      </c>
      <c r="AB5" s="419">
        <v>74</v>
      </c>
      <c r="AC5" s="417">
        <v>96</v>
      </c>
      <c r="AD5" s="419">
        <v>85</v>
      </c>
      <c r="AE5" s="417">
        <v>92</v>
      </c>
      <c r="AF5" s="419">
        <v>82</v>
      </c>
      <c r="AG5" s="417">
        <v>79</v>
      </c>
      <c r="AH5" s="419">
        <v>77</v>
      </c>
      <c r="AI5" s="858">
        <v>85</v>
      </c>
      <c r="AJ5" s="417"/>
      <c r="AK5" s="417"/>
      <c r="AL5" s="1030"/>
      <c r="AM5" s="1030"/>
      <c r="AN5" s="1030"/>
      <c r="AO5" s="1030"/>
      <c r="AP5" s="1030"/>
      <c r="AQ5" s="1030"/>
      <c r="AR5" s="1030"/>
      <c r="AS5" s="1030"/>
      <c r="AT5" s="1030"/>
      <c r="AU5" s="1030"/>
      <c r="AV5" s="1030"/>
      <c r="AW5" s="1030"/>
      <c r="AX5" s="1030"/>
      <c r="AY5" s="1049"/>
    </row>
    <row r="6" spans="1:51">
      <c r="A6" s="3" t="s">
        <v>5</v>
      </c>
      <c r="B6" s="31">
        <v>67</v>
      </c>
      <c r="C6" s="171">
        <v>90</v>
      </c>
      <c r="D6" s="178">
        <v>77</v>
      </c>
      <c r="E6" s="172">
        <v>92</v>
      </c>
      <c r="F6" s="173">
        <v>134</v>
      </c>
      <c r="G6" s="173">
        <v>89</v>
      </c>
      <c r="H6" s="173">
        <v>65</v>
      </c>
      <c r="I6" s="173">
        <v>71</v>
      </c>
      <c r="J6" s="173">
        <v>62</v>
      </c>
      <c r="K6" s="173">
        <v>53</v>
      </c>
      <c r="L6" s="175">
        <v>82</v>
      </c>
      <c r="M6" s="254">
        <v>59</v>
      </c>
      <c r="N6" s="254">
        <v>99</v>
      </c>
      <c r="O6" s="254">
        <v>103</v>
      </c>
      <c r="P6" s="419">
        <v>87</v>
      </c>
      <c r="Q6" s="417">
        <v>93</v>
      </c>
      <c r="R6" s="417">
        <v>88</v>
      </c>
      <c r="S6" s="417">
        <v>89</v>
      </c>
      <c r="T6" s="417">
        <v>73</v>
      </c>
      <c r="U6" s="417">
        <v>90</v>
      </c>
      <c r="V6" s="417">
        <v>105</v>
      </c>
      <c r="W6" s="419">
        <v>100</v>
      </c>
      <c r="X6" s="417">
        <v>103</v>
      </c>
      <c r="Y6" s="417">
        <v>100</v>
      </c>
      <c r="Z6" s="417">
        <v>107</v>
      </c>
      <c r="AA6" s="417">
        <v>108</v>
      </c>
      <c r="AB6" s="419">
        <v>103</v>
      </c>
      <c r="AC6" s="417">
        <v>102</v>
      </c>
      <c r="AD6" s="417">
        <v>102</v>
      </c>
      <c r="AE6" s="419">
        <v>98</v>
      </c>
      <c r="AF6" s="417">
        <v>113</v>
      </c>
      <c r="AG6" s="417">
        <v>112</v>
      </c>
      <c r="AH6" s="417">
        <v>119</v>
      </c>
      <c r="AI6" s="419">
        <v>110</v>
      </c>
      <c r="AJ6" s="417"/>
      <c r="AK6" s="417"/>
      <c r="AL6" s="1030"/>
      <c r="AM6" s="1030"/>
      <c r="AN6" s="1030"/>
      <c r="AO6" s="1030"/>
      <c r="AP6" s="1030"/>
      <c r="AQ6" s="1030"/>
      <c r="AR6" s="1030"/>
      <c r="AS6" s="1030"/>
      <c r="AT6" s="1030"/>
      <c r="AU6" s="1030"/>
      <c r="AV6" s="1030"/>
      <c r="AW6" s="1030"/>
      <c r="AX6" s="1030"/>
      <c r="AY6" s="1049"/>
    </row>
    <row r="7" spans="1:51">
      <c r="A7" s="3" t="s">
        <v>6</v>
      </c>
      <c r="B7" s="31">
        <v>52</v>
      </c>
      <c r="C7" s="178">
        <v>70</v>
      </c>
      <c r="D7" s="171">
        <v>80</v>
      </c>
      <c r="E7" s="177">
        <v>71</v>
      </c>
      <c r="F7" s="173">
        <v>120</v>
      </c>
      <c r="G7" s="173">
        <v>76</v>
      </c>
      <c r="H7" s="173">
        <v>65</v>
      </c>
      <c r="I7" s="173">
        <v>67</v>
      </c>
      <c r="J7" s="173">
        <v>56</v>
      </c>
      <c r="K7" s="174">
        <v>51</v>
      </c>
      <c r="L7" s="175">
        <v>78</v>
      </c>
      <c r="M7" s="254">
        <v>60</v>
      </c>
      <c r="N7" s="254">
        <v>85</v>
      </c>
      <c r="O7" s="254">
        <v>79</v>
      </c>
      <c r="P7" s="419">
        <v>77</v>
      </c>
      <c r="Q7" s="417">
        <v>89</v>
      </c>
      <c r="R7" s="419">
        <v>56</v>
      </c>
      <c r="S7" s="417">
        <v>71</v>
      </c>
      <c r="T7" s="417">
        <v>62</v>
      </c>
      <c r="U7" s="417">
        <v>82</v>
      </c>
      <c r="V7" s="417">
        <v>83</v>
      </c>
      <c r="W7" s="417">
        <v>91</v>
      </c>
      <c r="X7" s="419">
        <v>87</v>
      </c>
      <c r="Y7" s="417">
        <v>87</v>
      </c>
      <c r="Z7" s="419">
        <v>84</v>
      </c>
      <c r="AA7" s="417">
        <v>83</v>
      </c>
      <c r="AB7" s="419">
        <v>79</v>
      </c>
      <c r="AC7" s="417">
        <v>94</v>
      </c>
      <c r="AD7" s="417">
        <v>97</v>
      </c>
      <c r="AE7" s="419">
        <v>90</v>
      </c>
      <c r="AF7" s="417">
        <v>98</v>
      </c>
      <c r="AG7" s="417">
        <v>73</v>
      </c>
      <c r="AH7" s="417">
        <v>90</v>
      </c>
      <c r="AI7" s="419">
        <v>82</v>
      </c>
      <c r="AJ7" s="417"/>
      <c r="AK7" s="417"/>
      <c r="AL7" s="1030"/>
      <c r="AM7" s="1030"/>
      <c r="AN7" s="1030"/>
      <c r="AO7" s="1030"/>
      <c r="AP7" s="1030"/>
      <c r="AQ7" s="1030"/>
      <c r="AR7" s="1030"/>
      <c r="AS7" s="1030"/>
      <c r="AT7" s="1030"/>
      <c r="AU7" s="1030"/>
      <c r="AV7" s="1030"/>
      <c r="AW7" s="1030"/>
      <c r="AX7" s="1030"/>
      <c r="AY7" s="1049"/>
    </row>
    <row r="8" spans="1:51">
      <c r="A8" s="3" t="s">
        <v>7</v>
      </c>
      <c r="B8" s="31">
        <v>56</v>
      </c>
      <c r="C8" s="178">
        <v>50</v>
      </c>
      <c r="D8" s="171">
        <v>63</v>
      </c>
      <c r="E8" s="177">
        <v>59</v>
      </c>
      <c r="F8" s="173">
        <v>115</v>
      </c>
      <c r="G8" s="173">
        <v>73</v>
      </c>
      <c r="H8" s="173">
        <v>65</v>
      </c>
      <c r="I8" s="173">
        <v>56</v>
      </c>
      <c r="J8" s="173">
        <v>68</v>
      </c>
      <c r="K8" s="174">
        <v>66</v>
      </c>
      <c r="L8" s="175">
        <v>102</v>
      </c>
      <c r="M8" s="254">
        <v>74</v>
      </c>
      <c r="N8" s="254">
        <v>104</v>
      </c>
      <c r="O8" s="254">
        <v>70</v>
      </c>
      <c r="P8" s="417">
        <v>72</v>
      </c>
      <c r="Q8" s="417">
        <v>71</v>
      </c>
      <c r="R8" s="419">
        <v>56</v>
      </c>
      <c r="S8" s="417">
        <v>66</v>
      </c>
      <c r="T8" s="417">
        <v>62</v>
      </c>
      <c r="U8" s="417">
        <v>71</v>
      </c>
      <c r="V8" s="417">
        <v>76</v>
      </c>
      <c r="W8" s="417">
        <v>81</v>
      </c>
      <c r="X8" s="417">
        <v>90</v>
      </c>
      <c r="Y8" s="417">
        <v>81</v>
      </c>
      <c r="Z8" s="417">
        <v>79</v>
      </c>
      <c r="AA8" s="419">
        <v>62</v>
      </c>
      <c r="AB8" s="419">
        <v>63</v>
      </c>
      <c r="AC8" s="417">
        <v>69</v>
      </c>
      <c r="AD8" s="417">
        <v>58</v>
      </c>
      <c r="AE8" s="417">
        <v>63</v>
      </c>
      <c r="AF8" s="417">
        <v>83</v>
      </c>
      <c r="AG8" s="858">
        <v>94</v>
      </c>
      <c r="AH8" s="417">
        <v>90</v>
      </c>
      <c r="AI8" s="858">
        <v>114</v>
      </c>
      <c r="AJ8" s="417"/>
      <c r="AK8" s="417"/>
      <c r="AL8" s="1030"/>
      <c r="AM8" s="1030"/>
      <c r="AN8" s="1030"/>
      <c r="AO8" s="1030"/>
      <c r="AP8" s="1030"/>
      <c r="AQ8" s="1030"/>
      <c r="AR8" s="1030"/>
      <c r="AS8" s="1030"/>
      <c r="AT8" s="1030"/>
      <c r="AU8" s="1030"/>
      <c r="AV8" s="1030"/>
      <c r="AW8" s="1030"/>
      <c r="AX8" s="1030"/>
      <c r="AY8" s="1049"/>
    </row>
    <row r="9" spans="1:51">
      <c r="A9" s="3" t="s">
        <v>8</v>
      </c>
      <c r="B9" s="31">
        <v>13</v>
      </c>
      <c r="C9" s="171">
        <v>30</v>
      </c>
      <c r="D9" s="171">
        <v>0</v>
      </c>
      <c r="E9" s="172">
        <v>0</v>
      </c>
      <c r="F9" s="173">
        <v>42</v>
      </c>
      <c r="G9" s="173">
        <v>35</v>
      </c>
      <c r="H9" s="173">
        <v>30</v>
      </c>
      <c r="I9" s="173">
        <v>30</v>
      </c>
      <c r="J9" s="173">
        <v>27</v>
      </c>
      <c r="K9" s="173">
        <v>57</v>
      </c>
      <c r="L9" s="173">
        <v>190</v>
      </c>
      <c r="M9" s="254">
        <v>52</v>
      </c>
      <c r="N9" s="254">
        <v>75</v>
      </c>
      <c r="O9" s="254">
        <v>42</v>
      </c>
      <c r="P9" s="417">
        <v>52</v>
      </c>
      <c r="Q9" s="417">
        <v>46</v>
      </c>
      <c r="R9" s="417">
        <v>55</v>
      </c>
      <c r="S9" s="417">
        <v>60</v>
      </c>
      <c r="T9" s="417">
        <v>49</v>
      </c>
      <c r="U9" s="417">
        <v>63</v>
      </c>
      <c r="V9" s="417">
        <v>56</v>
      </c>
      <c r="W9" s="417">
        <v>47</v>
      </c>
      <c r="X9" s="417">
        <v>47</v>
      </c>
      <c r="Y9" s="417">
        <v>34</v>
      </c>
      <c r="Z9" s="417">
        <v>50</v>
      </c>
      <c r="AA9" s="417">
        <v>57</v>
      </c>
      <c r="AB9" s="417">
        <v>65</v>
      </c>
      <c r="AC9" s="417">
        <v>67</v>
      </c>
      <c r="AD9" s="417">
        <v>69</v>
      </c>
      <c r="AE9" s="417">
        <v>109</v>
      </c>
      <c r="AF9" s="417">
        <v>173</v>
      </c>
      <c r="AG9" s="417">
        <v>72</v>
      </c>
      <c r="AH9" s="417">
        <v>87</v>
      </c>
      <c r="AI9" s="858">
        <v>140</v>
      </c>
      <c r="AJ9" s="417"/>
      <c r="AK9" s="417"/>
      <c r="AL9" s="1030"/>
      <c r="AM9" s="1030"/>
      <c r="AN9" s="1030"/>
      <c r="AO9" s="1030"/>
      <c r="AP9" s="1030"/>
      <c r="AQ9" s="1030"/>
      <c r="AR9" s="1030"/>
      <c r="AS9" s="1030"/>
      <c r="AT9" s="1030"/>
      <c r="AU9" s="1030"/>
      <c r="AV9" s="1030"/>
      <c r="AW9" s="1030"/>
      <c r="AX9" s="1030"/>
      <c r="AY9" s="1049"/>
    </row>
    <row r="10" spans="1:51" s="7" customFormat="1" ht="15" customHeight="1">
      <c r="A10" s="3" t="s">
        <v>9</v>
      </c>
      <c r="B10" s="33">
        <v>25</v>
      </c>
      <c r="C10" s="171">
        <v>4</v>
      </c>
      <c r="D10" s="171">
        <v>0</v>
      </c>
      <c r="E10" s="172">
        <v>0</v>
      </c>
      <c r="F10" s="173">
        <v>27</v>
      </c>
      <c r="G10" s="173">
        <v>37</v>
      </c>
      <c r="H10" s="173">
        <v>30</v>
      </c>
      <c r="I10" s="173">
        <v>46</v>
      </c>
      <c r="J10" s="173">
        <v>31</v>
      </c>
      <c r="K10" s="173">
        <v>41</v>
      </c>
      <c r="L10" s="173">
        <v>137</v>
      </c>
      <c r="M10" s="254">
        <v>32</v>
      </c>
      <c r="N10" s="254">
        <v>63</v>
      </c>
      <c r="O10" s="254">
        <v>35</v>
      </c>
      <c r="P10" s="417">
        <v>33</v>
      </c>
      <c r="Q10" s="417">
        <v>41</v>
      </c>
      <c r="R10" s="417">
        <v>3</v>
      </c>
      <c r="S10" s="417">
        <v>36</v>
      </c>
      <c r="T10" s="417">
        <v>38</v>
      </c>
      <c r="U10" s="417">
        <v>39</v>
      </c>
      <c r="V10" s="417">
        <v>41</v>
      </c>
      <c r="W10" s="417">
        <v>47</v>
      </c>
      <c r="X10" s="419">
        <v>38</v>
      </c>
      <c r="Y10" s="417">
        <v>28</v>
      </c>
      <c r="Z10" s="417">
        <v>34</v>
      </c>
      <c r="AA10" s="417">
        <v>42</v>
      </c>
      <c r="AB10" s="417">
        <v>42</v>
      </c>
      <c r="AC10" s="417">
        <v>39</v>
      </c>
      <c r="AD10" s="417">
        <v>19</v>
      </c>
      <c r="AE10" s="417">
        <v>41</v>
      </c>
      <c r="AF10" s="417">
        <v>54</v>
      </c>
      <c r="AG10" s="417">
        <v>49</v>
      </c>
      <c r="AH10" s="417">
        <v>55</v>
      </c>
      <c r="AI10" s="419">
        <v>40</v>
      </c>
      <c r="AJ10" s="417"/>
      <c r="AK10" s="417"/>
      <c r="AL10" s="1030"/>
      <c r="AM10" s="1030"/>
      <c r="AN10" s="1030"/>
      <c r="AO10" s="1030"/>
      <c r="AP10" s="1030"/>
      <c r="AQ10" s="1030"/>
      <c r="AR10" s="1030"/>
      <c r="AS10" s="1030"/>
      <c r="AT10" s="1030"/>
      <c r="AU10" s="1030"/>
      <c r="AV10" s="1030"/>
      <c r="AW10" s="1030"/>
      <c r="AX10" s="1030"/>
      <c r="AY10" s="1049"/>
    </row>
    <row r="11" spans="1:51">
      <c r="A11" s="3" t="s">
        <v>10</v>
      </c>
      <c r="B11" s="31">
        <v>38</v>
      </c>
      <c r="C11" s="171">
        <v>50</v>
      </c>
      <c r="D11" s="178">
        <v>27</v>
      </c>
      <c r="E11" s="172">
        <v>11</v>
      </c>
      <c r="F11" s="173">
        <v>23</v>
      </c>
      <c r="G11" s="173">
        <v>0</v>
      </c>
      <c r="H11" s="173">
        <v>30</v>
      </c>
      <c r="I11" s="173">
        <v>46</v>
      </c>
      <c r="J11" s="173">
        <v>53</v>
      </c>
      <c r="K11" s="173">
        <v>57</v>
      </c>
      <c r="L11" s="173">
        <v>190</v>
      </c>
      <c r="M11" s="254">
        <v>91</v>
      </c>
      <c r="N11" s="254">
        <v>74</v>
      </c>
      <c r="O11" s="254">
        <v>81</v>
      </c>
      <c r="P11" s="417">
        <v>39</v>
      </c>
      <c r="Q11" s="417">
        <v>57</v>
      </c>
      <c r="R11" s="417">
        <v>54</v>
      </c>
      <c r="S11" s="417">
        <v>64</v>
      </c>
      <c r="T11" s="417">
        <v>55</v>
      </c>
      <c r="U11" s="417">
        <v>53</v>
      </c>
      <c r="V11" s="417">
        <v>49</v>
      </c>
      <c r="W11" s="417">
        <v>54</v>
      </c>
      <c r="X11" s="417">
        <v>75</v>
      </c>
      <c r="Y11" s="419">
        <v>66</v>
      </c>
      <c r="Z11" s="417">
        <v>65</v>
      </c>
      <c r="AA11" s="417">
        <v>64</v>
      </c>
      <c r="AB11" s="417">
        <v>81</v>
      </c>
      <c r="AC11" s="417">
        <v>56</v>
      </c>
      <c r="AD11" s="417">
        <v>61</v>
      </c>
      <c r="AE11" s="417">
        <v>53</v>
      </c>
      <c r="AF11" s="417">
        <v>52</v>
      </c>
      <c r="AG11" s="858">
        <v>55</v>
      </c>
      <c r="AH11" s="417">
        <v>65</v>
      </c>
      <c r="AI11" s="858">
        <v>71</v>
      </c>
      <c r="AJ11" s="417"/>
      <c r="AK11" s="417"/>
      <c r="AL11" s="1030"/>
      <c r="AM11" s="1030"/>
      <c r="AN11" s="1030"/>
      <c r="AO11" s="1030"/>
      <c r="AP11" s="1030"/>
      <c r="AQ11" s="1030"/>
      <c r="AR11" s="1030"/>
      <c r="AS11" s="1030"/>
      <c r="AT11" s="1030"/>
      <c r="AU11" s="1030"/>
      <c r="AV11" s="1030"/>
      <c r="AW11" s="1030"/>
      <c r="AX11" s="1030"/>
      <c r="AY11" s="1049"/>
    </row>
    <row r="12" spans="1:51" ht="15.75" thickBot="1">
      <c r="A12" s="6" t="s">
        <v>11</v>
      </c>
      <c r="B12" s="190">
        <v>14</v>
      </c>
      <c r="C12" s="191">
        <v>60</v>
      </c>
      <c r="D12" s="192">
        <v>46</v>
      </c>
      <c r="E12" s="193">
        <v>42</v>
      </c>
      <c r="F12" s="194">
        <v>75</v>
      </c>
      <c r="G12" s="194">
        <v>0</v>
      </c>
      <c r="H12" s="194">
        <v>30</v>
      </c>
      <c r="I12" s="194">
        <v>67</v>
      </c>
      <c r="J12" s="194">
        <v>84</v>
      </c>
      <c r="K12" s="194">
        <v>130</v>
      </c>
      <c r="L12" s="194">
        <v>194</v>
      </c>
      <c r="M12" s="255">
        <v>120</v>
      </c>
      <c r="N12" s="255">
        <v>146</v>
      </c>
      <c r="O12" s="255">
        <v>105</v>
      </c>
      <c r="P12" s="418">
        <v>93</v>
      </c>
      <c r="Q12" s="418">
        <v>90</v>
      </c>
      <c r="R12" s="418">
        <v>98</v>
      </c>
      <c r="S12" s="418">
        <v>107</v>
      </c>
      <c r="T12" s="418">
        <v>93</v>
      </c>
      <c r="U12" s="418">
        <v>146</v>
      </c>
      <c r="V12" s="418">
        <v>116</v>
      </c>
      <c r="W12" s="418">
        <v>120</v>
      </c>
      <c r="X12" s="418">
        <v>127</v>
      </c>
      <c r="Y12" s="418">
        <v>115</v>
      </c>
      <c r="Z12" s="886">
        <v>109</v>
      </c>
      <c r="AA12" s="418">
        <v>88</v>
      </c>
      <c r="AB12" s="418">
        <v>32</v>
      </c>
      <c r="AC12" s="418">
        <v>34</v>
      </c>
      <c r="AD12" s="418">
        <v>35</v>
      </c>
      <c r="AE12" s="418">
        <v>42</v>
      </c>
      <c r="AF12" s="418">
        <v>53</v>
      </c>
      <c r="AG12" s="418">
        <v>45</v>
      </c>
      <c r="AH12" s="418">
        <v>50</v>
      </c>
      <c r="AI12" s="1295">
        <v>57</v>
      </c>
      <c r="AJ12" s="418"/>
      <c r="AK12" s="418"/>
      <c r="AL12" s="1031"/>
      <c r="AM12" s="1031"/>
      <c r="AN12" s="1374"/>
      <c r="AO12" s="1374"/>
      <c r="AP12" s="1374"/>
      <c r="AQ12" s="1374"/>
      <c r="AR12" s="1374"/>
      <c r="AS12" s="1374"/>
      <c r="AT12" s="1374"/>
      <c r="AU12" s="1374"/>
      <c r="AV12" s="1374"/>
      <c r="AW12" s="1374"/>
      <c r="AX12" s="1374"/>
      <c r="AY12" s="1375"/>
    </row>
    <row r="13" spans="1:51" ht="15.75">
      <c r="A13" s="944" t="s">
        <v>12</v>
      </c>
      <c r="B13" s="186">
        <v>65</v>
      </c>
      <c r="C13" s="34">
        <v>80</v>
      </c>
      <c r="D13" s="187">
        <v>104</v>
      </c>
      <c r="E13" s="186">
        <v>98</v>
      </c>
      <c r="F13" s="34">
        <v>147</v>
      </c>
      <c r="G13" s="34">
        <v>96</v>
      </c>
      <c r="H13" s="34">
        <v>86</v>
      </c>
      <c r="I13" s="34">
        <v>81</v>
      </c>
      <c r="J13" s="34">
        <v>61</v>
      </c>
      <c r="K13" s="34">
        <v>51</v>
      </c>
      <c r="L13" s="34">
        <v>59</v>
      </c>
      <c r="M13" s="256">
        <v>65</v>
      </c>
      <c r="N13" s="256">
        <v>102</v>
      </c>
      <c r="O13" s="256">
        <v>94</v>
      </c>
      <c r="P13" s="256">
        <v>91</v>
      </c>
      <c r="Q13" s="256">
        <v>91</v>
      </c>
      <c r="R13" s="256">
        <v>72</v>
      </c>
      <c r="S13" s="256">
        <v>82</v>
      </c>
      <c r="T13" s="256">
        <v>68</v>
      </c>
      <c r="U13" s="256">
        <v>86</v>
      </c>
      <c r="V13" s="256">
        <v>95</v>
      </c>
      <c r="W13" s="256">
        <v>99</v>
      </c>
      <c r="X13" s="427">
        <v>96</v>
      </c>
      <c r="Y13" s="256">
        <v>98</v>
      </c>
      <c r="Z13" s="256">
        <v>101</v>
      </c>
      <c r="AA13" s="256">
        <v>97</v>
      </c>
      <c r="AB13" s="256">
        <v>84</v>
      </c>
      <c r="AC13" s="256">
        <v>92</v>
      </c>
      <c r="AD13" s="256">
        <v>92</v>
      </c>
      <c r="AE13" s="256">
        <v>91</v>
      </c>
      <c r="AF13" s="256">
        <v>96</v>
      </c>
      <c r="AG13" s="256">
        <v>85</v>
      </c>
      <c r="AH13" s="256">
        <v>94</v>
      </c>
      <c r="AI13" s="427">
        <v>93</v>
      </c>
      <c r="AJ13" s="256"/>
      <c r="AK13" s="256"/>
      <c r="AL13" s="304"/>
      <c r="AM13" s="304"/>
      <c r="AN13" s="1032"/>
      <c r="AO13" s="1032"/>
      <c r="AP13" s="1032"/>
      <c r="AQ13" s="1032"/>
      <c r="AR13" s="1032"/>
      <c r="AS13" s="1032"/>
      <c r="AT13" s="1032"/>
      <c r="AU13" s="1032"/>
      <c r="AV13" s="1032"/>
      <c r="AW13" s="1032"/>
      <c r="AX13" s="1032"/>
      <c r="AY13" s="1087"/>
    </row>
    <row r="14" spans="1:51" ht="16.5" thickBot="1">
      <c r="A14" s="945" t="s">
        <v>13</v>
      </c>
      <c r="B14" s="31">
        <v>30</v>
      </c>
      <c r="C14" s="31">
        <v>41</v>
      </c>
      <c r="D14" s="31">
        <v>33</v>
      </c>
      <c r="E14" s="31">
        <v>29</v>
      </c>
      <c r="F14" s="1255">
        <v>61</v>
      </c>
      <c r="G14" s="1255">
        <v>90</v>
      </c>
      <c r="H14" s="1255">
        <v>96</v>
      </c>
      <c r="I14" s="1255">
        <v>81</v>
      </c>
      <c r="J14" s="1255">
        <v>83</v>
      </c>
      <c r="K14" s="1255">
        <v>96</v>
      </c>
      <c r="L14" s="1255">
        <v>100</v>
      </c>
      <c r="M14" s="44">
        <v>61</v>
      </c>
      <c r="N14" s="44">
        <v>114</v>
      </c>
      <c r="O14" s="44">
        <v>79</v>
      </c>
      <c r="P14" s="44">
        <v>72</v>
      </c>
      <c r="Q14" s="44">
        <v>81</v>
      </c>
      <c r="R14" s="44">
        <v>73</v>
      </c>
      <c r="S14" s="44">
        <v>81</v>
      </c>
      <c r="T14" s="44">
        <v>75</v>
      </c>
      <c r="U14" s="44">
        <v>83</v>
      </c>
      <c r="V14" s="44">
        <v>83</v>
      </c>
      <c r="W14" s="44">
        <v>91</v>
      </c>
      <c r="X14" s="44">
        <v>97</v>
      </c>
      <c r="Y14" s="266">
        <v>86</v>
      </c>
      <c r="Z14" s="44">
        <v>86</v>
      </c>
      <c r="AA14" s="44">
        <v>53</v>
      </c>
      <c r="AB14" s="44">
        <v>50</v>
      </c>
      <c r="AC14" s="44">
        <v>49</v>
      </c>
      <c r="AD14" s="44">
        <v>46</v>
      </c>
      <c r="AE14" s="44">
        <v>55</v>
      </c>
      <c r="AF14" s="44">
        <v>70</v>
      </c>
      <c r="AG14" s="44">
        <v>63</v>
      </c>
      <c r="AH14" s="44">
        <v>69</v>
      </c>
      <c r="AI14" s="267">
        <v>80</v>
      </c>
      <c r="AJ14" s="44"/>
      <c r="AK14" s="44"/>
      <c r="AL14" s="306"/>
      <c r="AM14" s="306"/>
      <c r="AN14" s="312"/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258"/>
    </row>
    <row r="15" spans="1:51" ht="18.75" thickBot="1">
      <c r="A15" s="946" t="s">
        <v>14</v>
      </c>
      <c r="B15" s="181">
        <v>49</v>
      </c>
      <c r="C15" s="181">
        <v>67</v>
      </c>
      <c r="D15" s="188">
        <v>78</v>
      </c>
      <c r="E15" s="181">
        <v>74</v>
      </c>
      <c r="F15" s="35">
        <v>120</v>
      </c>
      <c r="G15" s="35">
        <v>94</v>
      </c>
      <c r="H15" s="35">
        <v>88</v>
      </c>
      <c r="I15" s="35">
        <v>81</v>
      </c>
      <c r="J15" s="35">
        <v>65</v>
      </c>
      <c r="K15" s="35">
        <v>58</v>
      </c>
      <c r="L15" s="188">
        <v>66</v>
      </c>
      <c r="M15" s="257">
        <v>64</v>
      </c>
      <c r="N15" s="257">
        <v>105</v>
      </c>
      <c r="O15" s="257">
        <v>91</v>
      </c>
      <c r="P15" s="257">
        <v>87</v>
      </c>
      <c r="Q15" s="257">
        <v>89</v>
      </c>
      <c r="R15" s="257">
        <v>72</v>
      </c>
      <c r="S15" s="268">
        <v>81</v>
      </c>
      <c r="T15" s="270">
        <v>69</v>
      </c>
      <c r="U15" s="268">
        <v>85</v>
      </c>
      <c r="V15" s="268">
        <v>92</v>
      </c>
      <c r="W15" s="268">
        <v>98</v>
      </c>
      <c r="X15" s="257">
        <v>96</v>
      </c>
      <c r="Y15" s="257">
        <v>96</v>
      </c>
      <c r="Z15" s="268">
        <v>98</v>
      </c>
      <c r="AA15" s="270">
        <v>85</v>
      </c>
      <c r="AB15" s="257">
        <v>73</v>
      </c>
      <c r="AC15" s="270">
        <v>78</v>
      </c>
      <c r="AD15" s="270">
        <v>76</v>
      </c>
      <c r="AE15" s="257">
        <v>79</v>
      </c>
      <c r="AF15" s="257">
        <v>87</v>
      </c>
      <c r="AG15" s="270">
        <v>78</v>
      </c>
      <c r="AH15" s="268">
        <v>86</v>
      </c>
      <c r="AI15" s="268">
        <v>89</v>
      </c>
      <c r="AJ15" s="257"/>
      <c r="AK15" s="257"/>
      <c r="AL15" s="312"/>
      <c r="AM15" s="312"/>
      <c r="AN15" s="1072"/>
      <c r="AO15" s="1072"/>
      <c r="AP15" s="1072"/>
      <c r="AQ15" s="1072"/>
      <c r="AR15" s="1072"/>
      <c r="AS15" s="1072"/>
      <c r="AT15" s="1072"/>
      <c r="AU15" s="1072"/>
      <c r="AV15" s="1072"/>
      <c r="AW15" s="1072"/>
      <c r="AX15" s="1072"/>
      <c r="AY15" s="1088"/>
    </row>
    <row r="16" spans="1:51" ht="15.75" thickBot="1">
      <c r="F16" s="8"/>
      <c r="G16" s="10"/>
    </row>
    <row r="17" spans="1:51" ht="15.75" thickBot="1">
      <c r="A17" s="1470" t="s">
        <v>15</v>
      </c>
      <c r="B17" s="1471"/>
      <c r="C17" s="1471"/>
      <c r="D17" s="1471"/>
      <c r="E17" s="1471"/>
      <c r="F17" s="1471"/>
      <c r="G17" s="1471"/>
      <c r="H17" s="1471"/>
      <c r="I17" s="1471"/>
      <c r="J17" s="1471"/>
      <c r="K17" s="1471"/>
      <c r="L17" s="1471"/>
      <c r="M17" s="1471"/>
      <c r="N17" s="1471"/>
      <c r="O17" s="1471"/>
      <c r="P17" s="1471"/>
      <c r="Q17" s="1471"/>
      <c r="R17" s="1471"/>
      <c r="S17" s="1471"/>
      <c r="T17" s="1471"/>
      <c r="U17" s="1471"/>
      <c r="V17" s="1471"/>
      <c r="W17" s="1471"/>
      <c r="X17" s="1471"/>
      <c r="Y17" s="1471"/>
      <c r="Z17" s="1471"/>
      <c r="AA17" s="1471"/>
      <c r="AB17" s="1471"/>
      <c r="AC17" s="1471"/>
      <c r="AD17" s="1471"/>
      <c r="AE17" s="1471"/>
      <c r="AF17" s="1471"/>
      <c r="AG17" s="1471"/>
      <c r="AH17" s="1471"/>
      <c r="AI17" s="1471"/>
      <c r="AJ17" s="1471"/>
      <c r="AK17" s="1471"/>
      <c r="AL17" s="1471"/>
      <c r="AM17" s="1471"/>
      <c r="AN17" s="1471"/>
      <c r="AO17" s="1471"/>
      <c r="AP17" s="1471"/>
      <c r="AQ17" s="1471"/>
      <c r="AR17" s="1471"/>
      <c r="AS17" s="1471"/>
      <c r="AT17" s="1471"/>
      <c r="AU17" s="1471"/>
      <c r="AV17" s="1471"/>
      <c r="AW17" s="1471"/>
      <c r="AX17" s="1471"/>
      <c r="AY17" s="1472"/>
    </row>
    <row r="18" spans="1:51" ht="15.75" thickBot="1">
      <c r="A18" s="1362" t="s">
        <v>1</v>
      </c>
      <c r="B18" s="1136">
        <v>3</v>
      </c>
      <c r="C18" s="1136">
        <v>4</v>
      </c>
      <c r="D18" s="1136">
        <v>5</v>
      </c>
      <c r="E18" s="1136">
        <v>6</v>
      </c>
      <c r="F18" s="1136">
        <v>7</v>
      </c>
      <c r="G18" s="1136">
        <v>8</v>
      </c>
      <c r="H18" s="1136">
        <v>9</v>
      </c>
      <c r="I18" s="1136">
        <v>10</v>
      </c>
      <c r="J18" s="1376">
        <v>11</v>
      </c>
      <c r="K18" s="1136">
        <v>12</v>
      </c>
      <c r="L18" s="1053">
        <v>13</v>
      </c>
      <c r="M18" s="1053">
        <v>14</v>
      </c>
      <c r="N18" s="1053">
        <v>15</v>
      </c>
      <c r="O18" s="1053">
        <v>16</v>
      </c>
      <c r="P18" s="1053">
        <v>17</v>
      </c>
      <c r="Q18" s="1053">
        <v>18</v>
      </c>
      <c r="R18" s="1053">
        <v>19</v>
      </c>
      <c r="S18" s="1053">
        <v>20</v>
      </c>
      <c r="T18" s="1053">
        <v>21</v>
      </c>
      <c r="U18" s="1053">
        <v>22</v>
      </c>
      <c r="V18" s="1377">
        <v>23</v>
      </c>
      <c r="W18" s="1136">
        <v>24</v>
      </c>
      <c r="X18" s="1136">
        <v>25</v>
      </c>
      <c r="Y18" s="1136">
        <v>26</v>
      </c>
      <c r="Z18" s="1136">
        <v>27</v>
      </c>
      <c r="AA18" s="1136">
        <v>28</v>
      </c>
      <c r="AB18" s="1136">
        <v>29</v>
      </c>
      <c r="AC18" s="1136">
        <v>30</v>
      </c>
      <c r="AD18" s="1136">
        <v>31</v>
      </c>
      <c r="AE18" s="1053">
        <v>32</v>
      </c>
      <c r="AF18" s="1053">
        <v>33</v>
      </c>
      <c r="AG18" s="1053">
        <v>34</v>
      </c>
      <c r="AH18" s="1053">
        <v>35</v>
      </c>
      <c r="AI18" s="1053">
        <v>36</v>
      </c>
      <c r="AJ18" s="1053">
        <v>37</v>
      </c>
      <c r="AK18" s="1053">
        <v>38</v>
      </c>
      <c r="AL18" s="1053">
        <v>39</v>
      </c>
      <c r="AM18" s="1053">
        <v>40</v>
      </c>
      <c r="AN18" s="1187">
        <v>41</v>
      </c>
      <c r="AO18" s="1187">
        <v>42</v>
      </c>
      <c r="AP18" s="1187">
        <v>43</v>
      </c>
      <c r="AQ18" s="1187">
        <v>44</v>
      </c>
      <c r="AR18" s="1187">
        <v>45</v>
      </c>
      <c r="AS18" s="1187">
        <v>46</v>
      </c>
      <c r="AT18" s="1187">
        <v>47</v>
      </c>
      <c r="AU18" s="1187">
        <v>48</v>
      </c>
      <c r="AV18" s="1187">
        <v>49</v>
      </c>
      <c r="AW18" s="1187">
        <v>50</v>
      </c>
      <c r="AX18" s="1187">
        <v>51</v>
      </c>
      <c r="AY18" s="1376">
        <v>52</v>
      </c>
    </row>
    <row r="19" spans="1:51">
      <c r="A19" s="164" t="s">
        <v>2</v>
      </c>
      <c r="B19" s="225">
        <v>81</v>
      </c>
      <c r="C19" s="185">
        <v>104</v>
      </c>
      <c r="D19" s="185">
        <v>120</v>
      </c>
      <c r="E19" s="185">
        <v>125</v>
      </c>
      <c r="F19" s="510">
        <v>118</v>
      </c>
      <c r="G19" s="185">
        <v>139</v>
      </c>
      <c r="H19" s="185">
        <v>99</v>
      </c>
      <c r="I19" s="185">
        <v>126</v>
      </c>
      <c r="J19" s="510">
        <v>101</v>
      </c>
      <c r="K19" s="510">
        <v>79</v>
      </c>
      <c r="L19" s="510">
        <v>78</v>
      </c>
      <c r="M19" s="272">
        <v>167</v>
      </c>
      <c r="N19" s="472">
        <v>175</v>
      </c>
      <c r="O19" s="272">
        <v>134</v>
      </c>
      <c r="P19" s="272">
        <v>144</v>
      </c>
      <c r="Q19" s="269">
        <v>127</v>
      </c>
      <c r="R19" s="472">
        <v>135</v>
      </c>
      <c r="S19" s="272">
        <v>138</v>
      </c>
      <c r="T19" s="272">
        <v>137.226</v>
      </c>
      <c r="U19" s="272">
        <v>167.31100000000001</v>
      </c>
      <c r="V19" s="511">
        <v>166.8</v>
      </c>
      <c r="W19" s="511">
        <v>179.42400000000001</v>
      </c>
      <c r="X19" s="511">
        <v>187.911</v>
      </c>
      <c r="Y19" s="862">
        <v>166.72800000000001</v>
      </c>
      <c r="Z19" s="511">
        <v>164.83799999999999</v>
      </c>
      <c r="AA19" s="862">
        <v>130.20699999999999</v>
      </c>
      <c r="AB19" s="862">
        <v>134.00800000000001</v>
      </c>
      <c r="AC19" s="862">
        <v>121.26900000000001</v>
      </c>
      <c r="AD19" s="272">
        <v>131.739</v>
      </c>
      <c r="AE19" s="272">
        <v>121.521</v>
      </c>
      <c r="AF19" s="272">
        <v>131.80699999999999</v>
      </c>
      <c r="AG19" s="272">
        <v>125.819</v>
      </c>
      <c r="AH19" s="269">
        <v>121.26600000000001</v>
      </c>
      <c r="AI19" s="472">
        <v>139.459</v>
      </c>
      <c r="AJ19" s="1317"/>
      <c r="AK19" s="1317"/>
      <c r="AL19" s="1084"/>
      <c r="AM19" s="1084"/>
      <c r="AN19" s="1363"/>
      <c r="AO19" s="1363"/>
      <c r="AP19" s="1363"/>
      <c r="AQ19" s="1363"/>
      <c r="AR19" s="1363"/>
      <c r="AS19" s="1363"/>
      <c r="AT19" s="1363"/>
      <c r="AU19" s="1363"/>
      <c r="AV19" s="1363"/>
      <c r="AW19" s="1363"/>
      <c r="AX19" s="1363"/>
      <c r="AY19" s="1373"/>
    </row>
    <row r="20" spans="1:51">
      <c r="A20" s="3" t="s">
        <v>3</v>
      </c>
      <c r="B20" s="2">
        <v>0</v>
      </c>
      <c r="C20" s="197">
        <v>115</v>
      </c>
      <c r="D20" s="196">
        <v>238</v>
      </c>
      <c r="E20" s="195">
        <v>203</v>
      </c>
      <c r="F20" s="196">
        <v>214</v>
      </c>
      <c r="G20" s="195">
        <v>176</v>
      </c>
      <c r="H20" s="196">
        <v>266</v>
      </c>
      <c r="I20" s="195">
        <v>180</v>
      </c>
      <c r="J20" s="195">
        <v>142</v>
      </c>
      <c r="K20" s="32">
        <v>107</v>
      </c>
      <c r="L20" s="195">
        <v>84</v>
      </c>
      <c r="M20" s="44">
        <v>184</v>
      </c>
      <c r="N20" s="267">
        <v>196</v>
      </c>
      <c r="O20" s="44">
        <v>168</v>
      </c>
      <c r="P20" s="266">
        <v>164</v>
      </c>
      <c r="Q20" s="44">
        <v>181</v>
      </c>
      <c r="R20" s="267">
        <v>183</v>
      </c>
      <c r="S20" s="44">
        <v>190</v>
      </c>
      <c r="T20" s="266">
        <v>169.83500000000001</v>
      </c>
      <c r="U20" s="44">
        <v>189.98099999999999</v>
      </c>
      <c r="V20" s="293">
        <v>210.584</v>
      </c>
      <c r="W20" s="293">
        <v>232.56700000000001</v>
      </c>
      <c r="X20" s="720">
        <v>192.33699999999999</v>
      </c>
      <c r="Y20" s="859">
        <v>208.596</v>
      </c>
      <c r="Z20" s="720">
        <v>191.559</v>
      </c>
      <c r="AA20" s="293">
        <v>217.86099999999999</v>
      </c>
      <c r="AB20" s="720">
        <v>180.423</v>
      </c>
      <c r="AC20" s="293">
        <v>183.30699999999999</v>
      </c>
      <c r="AD20" s="266">
        <v>174.21</v>
      </c>
      <c r="AE20" s="44">
        <v>167.61</v>
      </c>
      <c r="AF20" s="44">
        <v>207.07900000000001</v>
      </c>
      <c r="AG20" s="44">
        <v>157.30199999999999</v>
      </c>
      <c r="AH20" s="44">
        <v>173.66200000000001</v>
      </c>
      <c r="AI20" s="267">
        <v>183.435</v>
      </c>
      <c r="AJ20" s="1318"/>
      <c r="AK20" s="1318"/>
      <c r="AL20" s="1085"/>
      <c r="AM20" s="1085"/>
      <c r="AN20" s="1030"/>
      <c r="AO20" s="1030"/>
      <c r="AP20" s="1030"/>
      <c r="AQ20" s="1030"/>
      <c r="AR20" s="1030"/>
      <c r="AS20" s="1030"/>
      <c r="AT20" s="1030"/>
      <c r="AU20" s="1030"/>
      <c r="AV20" s="1030"/>
      <c r="AW20" s="1030"/>
      <c r="AX20" s="1030"/>
      <c r="AY20" s="1049"/>
    </row>
    <row r="21" spans="1:51">
      <c r="A21" s="3" t="s">
        <v>4</v>
      </c>
      <c r="B21" s="2">
        <v>67</v>
      </c>
      <c r="C21" s="195">
        <v>71</v>
      </c>
      <c r="D21" s="196">
        <v>95</v>
      </c>
      <c r="E21" s="32">
        <v>101</v>
      </c>
      <c r="F21" s="32">
        <v>111</v>
      </c>
      <c r="G21" s="195">
        <v>108</v>
      </c>
      <c r="H21" s="32">
        <v>71</v>
      </c>
      <c r="I21" s="32">
        <v>117</v>
      </c>
      <c r="J21" s="195">
        <v>78</v>
      </c>
      <c r="K21" s="195">
        <v>60</v>
      </c>
      <c r="L21" s="195">
        <v>59</v>
      </c>
      <c r="M21" s="44">
        <v>132</v>
      </c>
      <c r="N21" s="267">
        <v>143</v>
      </c>
      <c r="O21" s="44">
        <v>97</v>
      </c>
      <c r="P21" s="44">
        <v>100</v>
      </c>
      <c r="Q21" s="44">
        <v>107</v>
      </c>
      <c r="R21" s="44">
        <v>104</v>
      </c>
      <c r="S21" s="267">
        <v>116</v>
      </c>
      <c r="T21" s="266">
        <v>97.013000000000005</v>
      </c>
      <c r="U21" s="44">
        <v>115.509</v>
      </c>
      <c r="V21" s="293">
        <v>135.709</v>
      </c>
      <c r="W21" s="293">
        <v>138.45400000000001</v>
      </c>
      <c r="X21" s="293">
        <v>149.22900000000001</v>
      </c>
      <c r="Y21" s="720">
        <v>135.24299999999999</v>
      </c>
      <c r="Z21" s="720">
        <v>121.017</v>
      </c>
      <c r="AA21" s="293">
        <v>106.27500000000001</v>
      </c>
      <c r="AB21" s="720">
        <v>95.86</v>
      </c>
      <c r="AC21" s="293">
        <v>99.364000000000004</v>
      </c>
      <c r="AD21" s="44">
        <v>98.090999999999994</v>
      </c>
      <c r="AE21" s="44">
        <v>94.617999999999995</v>
      </c>
      <c r="AF21" s="44">
        <v>99.727000000000004</v>
      </c>
      <c r="AG21" s="44">
        <v>89.701999999999998</v>
      </c>
      <c r="AH21" s="44">
        <v>99.852999999999994</v>
      </c>
      <c r="AI21" s="44">
        <v>93.055999999999997</v>
      </c>
      <c r="AJ21" s="1318"/>
      <c r="AK21" s="1318"/>
      <c r="AL21" s="1085"/>
      <c r="AM21" s="1085"/>
      <c r="AN21" s="1030"/>
      <c r="AO21" s="1030"/>
      <c r="AP21" s="1030"/>
      <c r="AQ21" s="1030"/>
      <c r="AR21" s="1030"/>
      <c r="AS21" s="1030"/>
      <c r="AT21" s="1030"/>
      <c r="AU21" s="1030"/>
      <c r="AV21" s="1030"/>
      <c r="AW21" s="1030"/>
      <c r="AX21" s="1030"/>
      <c r="AY21" s="1049"/>
    </row>
    <row r="22" spans="1:51">
      <c r="A22" s="3" t="s">
        <v>5</v>
      </c>
      <c r="B22" s="2">
        <v>88</v>
      </c>
      <c r="C22" s="32">
        <v>126</v>
      </c>
      <c r="D22" s="195">
        <v>125</v>
      </c>
      <c r="E22" s="32">
        <v>153</v>
      </c>
      <c r="F22" s="195">
        <v>140</v>
      </c>
      <c r="G22" s="32">
        <v>145</v>
      </c>
      <c r="H22" s="195">
        <v>108</v>
      </c>
      <c r="I22" s="32">
        <v>132</v>
      </c>
      <c r="J22" s="195">
        <v>129</v>
      </c>
      <c r="K22" s="32">
        <v>100</v>
      </c>
      <c r="L22" s="195">
        <v>84</v>
      </c>
      <c r="M22" s="44">
        <v>176</v>
      </c>
      <c r="N22" s="267">
        <v>198</v>
      </c>
      <c r="O22" s="44">
        <v>175</v>
      </c>
      <c r="P22" s="266">
        <v>150</v>
      </c>
      <c r="Q22" s="44">
        <v>162</v>
      </c>
      <c r="R22" s="267">
        <v>172</v>
      </c>
      <c r="S22" s="44">
        <v>174</v>
      </c>
      <c r="T22" s="266">
        <v>168.80699999999999</v>
      </c>
      <c r="U22" s="44">
        <v>184.17500000000001</v>
      </c>
      <c r="V22" s="293">
        <v>201.36</v>
      </c>
      <c r="W22" s="293">
        <v>208.822</v>
      </c>
      <c r="X22" s="720">
        <v>188.09899999999999</v>
      </c>
      <c r="Y22" s="293">
        <v>184.785</v>
      </c>
      <c r="Z22" s="293">
        <v>189.96100000000001</v>
      </c>
      <c r="AA22" s="293">
        <v>196.267</v>
      </c>
      <c r="AB22" s="720">
        <v>167.33699999999999</v>
      </c>
      <c r="AC22" s="293">
        <v>175.51300000000001</v>
      </c>
      <c r="AD22" s="44">
        <v>174.40600000000001</v>
      </c>
      <c r="AE22" s="44">
        <v>161.39400000000001</v>
      </c>
      <c r="AF22" s="44">
        <v>176.923</v>
      </c>
      <c r="AG22" s="44">
        <v>170.685</v>
      </c>
      <c r="AH22" s="44">
        <v>188.62200000000001</v>
      </c>
      <c r="AI22" s="44">
        <v>163.59</v>
      </c>
      <c r="AJ22" s="1318"/>
      <c r="AK22" s="1318"/>
      <c r="AL22" s="1085"/>
      <c r="AM22" s="1085"/>
      <c r="AN22" s="1030"/>
      <c r="AO22" s="1030"/>
      <c r="AP22" s="1030"/>
      <c r="AQ22" s="1030"/>
      <c r="AR22" s="1030"/>
      <c r="AS22" s="1030"/>
      <c r="AT22" s="1030"/>
      <c r="AU22" s="1030"/>
      <c r="AV22" s="1030"/>
      <c r="AW22" s="1030"/>
      <c r="AX22" s="1030"/>
      <c r="AY22" s="1049"/>
    </row>
    <row r="23" spans="1:51">
      <c r="A23" s="3" t="s">
        <v>6</v>
      </c>
      <c r="B23" s="2">
        <v>97</v>
      </c>
      <c r="C23" s="197">
        <v>146</v>
      </c>
      <c r="D23" s="32">
        <v>150</v>
      </c>
      <c r="E23" s="195">
        <v>149</v>
      </c>
      <c r="F23" s="32">
        <v>168</v>
      </c>
      <c r="G23" s="195">
        <v>162</v>
      </c>
      <c r="H23" s="32">
        <v>156</v>
      </c>
      <c r="I23" s="32">
        <v>164</v>
      </c>
      <c r="J23" s="198">
        <v>138</v>
      </c>
      <c r="K23" s="198">
        <v>117</v>
      </c>
      <c r="L23" s="198">
        <v>88</v>
      </c>
      <c r="M23" s="295">
        <v>201</v>
      </c>
      <c r="N23" s="296">
        <v>212</v>
      </c>
      <c r="O23" s="295">
        <v>159</v>
      </c>
      <c r="P23" s="295">
        <v>163</v>
      </c>
      <c r="Q23" s="295">
        <v>192</v>
      </c>
      <c r="R23" s="469">
        <v>157</v>
      </c>
      <c r="S23" s="296">
        <v>174</v>
      </c>
      <c r="T23" s="295">
        <v>172.87</v>
      </c>
      <c r="U23" s="295">
        <v>204.90799999999999</v>
      </c>
      <c r="V23" s="719">
        <v>211.078</v>
      </c>
      <c r="W23" s="719">
        <v>250.988</v>
      </c>
      <c r="X23" s="809">
        <v>204.93600000000001</v>
      </c>
      <c r="Y23" s="860">
        <v>221.114</v>
      </c>
      <c r="Z23" s="809">
        <v>214.22800000000001</v>
      </c>
      <c r="AA23" s="719">
        <v>219.12899999999999</v>
      </c>
      <c r="AB23" s="809">
        <v>183.59700000000001</v>
      </c>
      <c r="AC23" s="719">
        <v>200.74299999999999</v>
      </c>
      <c r="AD23" s="295">
        <v>201.04499999999999</v>
      </c>
      <c r="AE23" s="295">
        <v>190.739</v>
      </c>
      <c r="AF23" s="295">
        <v>206.316</v>
      </c>
      <c r="AG23" s="295">
        <v>166.50899999999999</v>
      </c>
      <c r="AH23" s="295">
        <v>200.887</v>
      </c>
      <c r="AI23" s="295">
        <v>174.511</v>
      </c>
      <c r="AJ23" s="1318"/>
      <c r="AK23" s="1318"/>
      <c r="AL23" s="1085"/>
      <c r="AM23" s="1085"/>
      <c r="AN23" s="1030"/>
      <c r="AO23" s="1030"/>
      <c r="AP23" s="1030"/>
      <c r="AQ23" s="1030"/>
      <c r="AR23" s="1030"/>
      <c r="AS23" s="1030"/>
      <c r="AT23" s="1030"/>
      <c r="AU23" s="1030"/>
      <c r="AV23" s="1030"/>
      <c r="AW23" s="1030"/>
      <c r="AX23" s="1030"/>
      <c r="AY23" s="1049"/>
    </row>
    <row r="24" spans="1:51" ht="17.25" customHeight="1">
      <c r="A24" s="3" t="s">
        <v>7</v>
      </c>
      <c r="B24" s="1244">
        <v>55</v>
      </c>
      <c r="C24" s="195">
        <v>49</v>
      </c>
      <c r="D24" s="32">
        <v>66</v>
      </c>
      <c r="E24" s="195">
        <v>66</v>
      </c>
      <c r="F24" s="32">
        <v>67</v>
      </c>
      <c r="G24" s="32">
        <v>80</v>
      </c>
      <c r="H24" s="32">
        <v>80</v>
      </c>
      <c r="I24" s="195">
        <v>62</v>
      </c>
      <c r="J24" s="32">
        <v>71</v>
      </c>
      <c r="K24" s="195">
        <v>59</v>
      </c>
      <c r="L24" s="32">
        <v>61</v>
      </c>
      <c r="M24" s="44">
        <v>100</v>
      </c>
      <c r="N24" s="44">
        <v>101</v>
      </c>
      <c r="O24" s="44">
        <v>62</v>
      </c>
      <c r="P24" s="44">
        <v>64</v>
      </c>
      <c r="Q24" s="44">
        <v>74</v>
      </c>
      <c r="R24" s="266">
        <v>71</v>
      </c>
      <c r="S24" s="44">
        <v>80</v>
      </c>
      <c r="T24" s="266">
        <v>75.150000000000006</v>
      </c>
      <c r="U24" s="44">
        <v>85.444000000000003</v>
      </c>
      <c r="V24" s="293">
        <v>88.459000000000003</v>
      </c>
      <c r="W24" s="293">
        <v>96.302000000000007</v>
      </c>
      <c r="X24" s="293">
        <v>86.647000000000006</v>
      </c>
      <c r="Y24" s="293">
        <v>83.186999999999998</v>
      </c>
      <c r="Z24" s="720">
        <v>72.28</v>
      </c>
      <c r="AA24" s="720">
        <v>68.265000000000001</v>
      </c>
      <c r="AB24" s="720">
        <v>62.256</v>
      </c>
      <c r="AC24" s="293">
        <v>60.363999999999997</v>
      </c>
      <c r="AD24" s="266">
        <v>56.366</v>
      </c>
      <c r="AE24" s="44">
        <v>63.991999999999997</v>
      </c>
      <c r="AF24" s="44">
        <v>81.62</v>
      </c>
      <c r="AG24" s="44">
        <v>77.052999999999997</v>
      </c>
      <c r="AH24" s="44">
        <v>83.745999999999995</v>
      </c>
      <c r="AI24" s="267">
        <v>91.040999999999997</v>
      </c>
      <c r="AJ24" s="1318"/>
      <c r="AK24" s="1318"/>
      <c r="AL24" s="1085"/>
      <c r="AM24" s="1085"/>
      <c r="AN24" s="1030"/>
      <c r="AO24" s="1030"/>
      <c r="AP24" s="1030"/>
      <c r="AQ24" s="1030"/>
      <c r="AR24" s="1030"/>
      <c r="AS24" s="1030"/>
      <c r="AT24" s="1030"/>
      <c r="AU24" s="1030"/>
      <c r="AV24" s="1030"/>
      <c r="AW24" s="1030"/>
      <c r="AX24" s="1030"/>
      <c r="AY24" s="1049"/>
    </row>
    <row r="25" spans="1:51">
      <c r="A25" s="3" t="s">
        <v>8</v>
      </c>
      <c r="B25" s="2">
        <v>10</v>
      </c>
      <c r="C25" s="32">
        <v>8</v>
      </c>
      <c r="D25" s="32">
        <v>0</v>
      </c>
      <c r="E25" s="32">
        <v>0</v>
      </c>
      <c r="F25" s="196">
        <v>8</v>
      </c>
      <c r="G25" s="32">
        <v>19</v>
      </c>
      <c r="H25" s="32">
        <v>17</v>
      </c>
      <c r="I25" s="32">
        <v>15</v>
      </c>
      <c r="J25" s="195">
        <v>14</v>
      </c>
      <c r="K25" s="32">
        <v>16</v>
      </c>
      <c r="L25" s="32">
        <v>17</v>
      </c>
      <c r="M25" s="44">
        <v>35</v>
      </c>
      <c r="N25" s="44">
        <v>30</v>
      </c>
      <c r="O25" s="44">
        <v>17</v>
      </c>
      <c r="P25" s="44">
        <v>15</v>
      </c>
      <c r="Q25" s="44">
        <v>17</v>
      </c>
      <c r="R25" s="267">
        <v>19</v>
      </c>
      <c r="S25" s="44">
        <v>21</v>
      </c>
      <c r="T25" s="266">
        <v>16.8</v>
      </c>
      <c r="U25" s="44">
        <v>24.539000000000001</v>
      </c>
      <c r="V25" s="720">
        <v>20.239999999999998</v>
      </c>
      <c r="W25" s="720">
        <v>18.614000000000001</v>
      </c>
      <c r="X25" s="293">
        <v>13.727</v>
      </c>
      <c r="Y25" s="293">
        <v>12.747999999999999</v>
      </c>
      <c r="Z25" s="293">
        <v>18.12</v>
      </c>
      <c r="AA25" s="293">
        <v>18.832999999999998</v>
      </c>
      <c r="AB25" s="293">
        <v>20.079000000000001</v>
      </c>
      <c r="AC25" s="293">
        <v>18.206</v>
      </c>
      <c r="AD25" s="44">
        <v>15.893000000000001</v>
      </c>
      <c r="AE25" s="44">
        <v>22.934999999999999</v>
      </c>
      <c r="AF25" s="44">
        <v>35.716999999999999</v>
      </c>
      <c r="AG25" s="44">
        <v>18.641999999999999</v>
      </c>
      <c r="AH25" s="44">
        <v>24.178000000000001</v>
      </c>
      <c r="AI25" s="267">
        <v>27.227</v>
      </c>
      <c r="AJ25" s="1318"/>
      <c r="AK25" s="1318"/>
      <c r="AL25" s="1085"/>
      <c r="AM25" s="1085"/>
      <c r="AN25" s="1030"/>
      <c r="AO25" s="1030"/>
      <c r="AP25" s="1030"/>
      <c r="AQ25" s="1030"/>
      <c r="AR25" s="1030"/>
      <c r="AS25" s="1030"/>
      <c r="AT25" s="1030"/>
      <c r="AU25" s="1030"/>
      <c r="AV25" s="1030"/>
      <c r="AW25" s="1030"/>
      <c r="AX25" s="1030"/>
      <c r="AY25" s="1049"/>
    </row>
    <row r="26" spans="1:51" ht="17.25" customHeight="1">
      <c r="A26" s="3" t="s">
        <v>9</v>
      </c>
      <c r="B26" s="2">
        <v>18</v>
      </c>
      <c r="C26" s="199">
        <v>2</v>
      </c>
      <c r="D26" s="199">
        <v>0</v>
      </c>
      <c r="E26" s="199">
        <v>0</v>
      </c>
      <c r="F26" s="200">
        <v>12</v>
      </c>
      <c r="G26" s="199">
        <v>21</v>
      </c>
      <c r="H26" s="199">
        <v>16</v>
      </c>
      <c r="I26" s="199">
        <v>27</v>
      </c>
      <c r="J26" s="201">
        <v>19</v>
      </c>
      <c r="K26" s="199">
        <v>18</v>
      </c>
      <c r="L26" s="199">
        <v>21</v>
      </c>
      <c r="M26" s="199">
        <v>37</v>
      </c>
      <c r="N26" s="199">
        <v>39</v>
      </c>
      <c r="O26" s="199">
        <v>20</v>
      </c>
      <c r="P26" s="199">
        <v>17</v>
      </c>
      <c r="Q26" s="199">
        <v>19</v>
      </c>
      <c r="R26" s="201">
        <v>17</v>
      </c>
      <c r="S26" s="199">
        <v>22</v>
      </c>
      <c r="T26" s="199">
        <v>19.853000000000002</v>
      </c>
      <c r="U26" s="199">
        <v>21.7</v>
      </c>
      <c r="V26" s="721">
        <v>19.667000000000002</v>
      </c>
      <c r="W26" s="721">
        <v>18.920999999999999</v>
      </c>
      <c r="X26" s="792">
        <v>15.840999999999999</v>
      </c>
      <c r="Y26" s="792">
        <v>11.026</v>
      </c>
      <c r="Z26" s="792">
        <v>12.846</v>
      </c>
      <c r="AA26" s="792">
        <v>16.334</v>
      </c>
      <c r="AB26" s="792">
        <v>16.748999999999999</v>
      </c>
      <c r="AC26" s="792">
        <v>16.405000000000001</v>
      </c>
      <c r="AD26" s="201">
        <v>6.74</v>
      </c>
      <c r="AE26" s="199">
        <v>16.547000000000001</v>
      </c>
      <c r="AF26" s="199">
        <v>20.593</v>
      </c>
      <c r="AG26" s="199">
        <v>17.917999999999999</v>
      </c>
      <c r="AH26" s="199">
        <v>23.597000000000001</v>
      </c>
      <c r="AI26" s="199">
        <v>16.658999999999999</v>
      </c>
      <c r="AJ26" s="1318"/>
      <c r="AK26" s="1318"/>
      <c r="AL26" s="1085"/>
      <c r="AM26" s="1085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49"/>
    </row>
    <row r="27" spans="1:51" ht="18.75" customHeight="1">
      <c r="A27" s="3" t="s">
        <v>10</v>
      </c>
      <c r="B27" s="2">
        <v>22</v>
      </c>
      <c r="C27" s="197">
        <v>19</v>
      </c>
      <c r="D27" s="195">
        <v>22</v>
      </c>
      <c r="E27" s="32">
        <v>7</v>
      </c>
      <c r="F27" s="196">
        <v>11</v>
      </c>
      <c r="G27" s="32">
        <v>36</v>
      </c>
      <c r="H27" s="32">
        <v>48</v>
      </c>
      <c r="I27" s="32">
        <v>25</v>
      </c>
      <c r="J27" s="32">
        <v>25</v>
      </c>
      <c r="K27" s="32">
        <v>14</v>
      </c>
      <c r="L27" s="32">
        <v>16</v>
      </c>
      <c r="M27" s="44">
        <v>37</v>
      </c>
      <c r="N27" s="44">
        <v>52</v>
      </c>
      <c r="O27" s="44">
        <v>30</v>
      </c>
      <c r="P27" s="44">
        <v>24</v>
      </c>
      <c r="Q27" s="44">
        <v>30</v>
      </c>
      <c r="R27" s="266">
        <v>27</v>
      </c>
      <c r="S27" s="267">
        <v>35</v>
      </c>
      <c r="T27" s="266">
        <v>29.724</v>
      </c>
      <c r="U27" s="44">
        <v>30.178000000000001</v>
      </c>
      <c r="V27" s="720">
        <v>27.946000000000002</v>
      </c>
      <c r="W27" s="720">
        <v>25.009</v>
      </c>
      <c r="X27" s="293">
        <v>31.306000000000001</v>
      </c>
      <c r="Y27" s="720">
        <v>27.62</v>
      </c>
      <c r="Z27" s="293">
        <v>25.741</v>
      </c>
      <c r="AA27" s="293">
        <v>26.971</v>
      </c>
      <c r="AB27" s="293">
        <v>24.266999999999999</v>
      </c>
      <c r="AC27" s="293">
        <v>24.664000000000001</v>
      </c>
      <c r="AD27" s="44">
        <v>27.466000000000001</v>
      </c>
      <c r="AE27" s="44">
        <v>23.399000000000001</v>
      </c>
      <c r="AF27" s="44">
        <v>26.527999999999999</v>
      </c>
      <c r="AG27" s="44">
        <v>25.504999999999999</v>
      </c>
      <c r="AH27" s="44">
        <v>28.686</v>
      </c>
      <c r="AI27" s="44">
        <v>28.905000000000001</v>
      </c>
      <c r="AJ27" s="1318"/>
      <c r="AK27" s="1318"/>
      <c r="AL27" s="1085"/>
      <c r="AM27" s="1085"/>
      <c r="AN27" s="1030"/>
      <c r="AO27" s="1030"/>
      <c r="AP27" s="1030"/>
      <c r="AQ27" s="1030"/>
      <c r="AR27" s="1030"/>
      <c r="AS27" s="1030"/>
      <c r="AT27" s="1030"/>
      <c r="AU27" s="1030"/>
      <c r="AV27" s="1030"/>
      <c r="AW27" s="1030"/>
      <c r="AX27" s="1030"/>
      <c r="AY27" s="1049"/>
    </row>
    <row r="28" spans="1:51" ht="15.75" thickBot="1">
      <c r="A28" s="6" t="s">
        <v>11</v>
      </c>
      <c r="B28" s="224">
        <v>14</v>
      </c>
      <c r="C28" s="723">
        <v>32</v>
      </c>
      <c r="D28" s="724">
        <v>40</v>
      </c>
      <c r="E28" s="724">
        <v>43</v>
      </c>
      <c r="F28" s="723">
        <v>41</v>
      </c>
      <c r="G28" s="723">
        <v>42</v>
      </c>
      <c r="H28" s="723">
        <v>64</v>
      </c>
      <c r="I28" s="723">
        <v>49</v>
      </c>
      <c r="J28" s="723">
        <v>52</v>
      </c>
      <c r="K28" s="723">
        <v>49</v>
      </c>
      <c r="L28" s="723">
        <v>50</v>
      </c>
      <c r="M28" s="617">
        <v>64</v>
      </c>
      <c r="N28" s="617">
        <v>85</v>
      </c>
      <c r="O28" s="617">
        <v>52</v>
      </c>
      <c r="P28" s="617">
        <v>46</v>
      </c>
      <c r="Q28" s="617">
        <v>54</v>
      </c>
      <c r="R28" s="644">
        <v>52</v>
      </c>
      <c r="S28" s="617">
        <v>62</v>
      </c>
      <c r="T28" s="644">
        <v>53.914000000000001</v>
      </c>
      <c r="U28" s="617">
        <v>63.67</v>
      </c>
      <c r="V28" s="725">
        <v>56.676000000000002</v>
      </c>
      <c r="W28" s="779">
        <v>65.177999999999997</v>
      </c>
      <c r="X28" s="779">
        <v>55.898000000000003</v>
      </c>
      <c r="Y28" s="779">
        <v>54.347000000000001</v>
      </c>
      <c r="Z28" s="779">
        <v>46.77</v>
      </c>
      <c r="AA28" s="779">
        <v>46.061999999999998</v>
      </c>
      <c r="AB28" s="779">
        <v>44.951999999999998</v>
      </c>
      <c r="AC28" s="779">
        <v>44.616</v>
      </c>
      <c r="AD28" s="617">
        <v>45.079000000000001</v>
      </c>
      <c r="AE28" s="617">
        <v>44.399000000000001</v>
      </c>
      <c r="AF28" s="617">
        <v>55.07</v>
      </c>
      <c r="AG28" s="617">
        <v>43.539000000000001</v>
      </c>
      <c r="AH28" s="617">
        <v>46.993000000000002</v>
      </c>
      <c r="AI28" s="617">
        <v>45.488</v>
      </c>
      <c r="AJ28" s="1319"/>
      <c r="AK28" s="1319"/>
      <c r="AL28" s="1086"/>
      <c r="AM28" s="1086"/>
      <c r="AN28" s="1374"/>
      <c r="AO28" s="1374"/>
      <c r="AP28" s="1374"/>
      <c r="AQ28" s="1374"/>
      <c r="AR28" s="1374"/>
      <c r="AS28" s="1374"/>
      <c r="AT28" s="1374"/>
      <c r="AU28" s="1374"/>
      <c r="AV28" s="1374"/>
      <c r="AW28" s="1374"/>
      <c r="AX28" s="1374"/>
      <c r="AY28" s="1375"/>
    </row>
    <row r="29" spans="1:51" ht="15.75">
      <c r="A29" s="944" t="s">
        <v>12</v>
      </c>
      <c r="B29" s="165">
        <v>334</v>
      </c>
      <c r="C29" s="165">
        <v>448</v>
      </c>
      <c r="D29" s="187">
        <v>730</v>
      </c>
      <c r="E29" s="187">
        <v>732</v>
      </c>
      <c r="F29" s="187">
        <v>754</v>
      </c>
      <c r="G29" s="186">
        <v>731</v>
      </c>
      <c r="H29" s="34">
        <v>701</v>
      </c>
      <c r="I29" s="34">
        <v>721</v>
      </c>
      <c r="J29" s="186">
        <v>591</v>
      </c>
      <c r="K29" s="34">
        <v>464</v>
      </c>
      <c r="L29" s="186">
        <v>395</v>
      </c>
      <c r="M29" s="69">
        <v>861</v>
      </c>
      <c r="N29" s="64">
        <v>924</v>
      </c>
      <c r="O29" s="52">
        <v>734</v>
      </c>
      <c r="P29" s="69">
        <v>724</v>
      </c>
      <c r="Q29" s="69">
        <v>772</v>
      </c>
      <c r="R29" s="69">
        <v>751</v>
      </c>
      <c r="S29" s="69">
        <v>792</v>
      </c>
      <c r="T29" s="256">
        <v>745.75099999999998</v>
      </c>
      <c r="U29" s="256">
        <v>861.82399999999996</v>
      </c>
      <c r="V29" s="718">
        <v>925.53</v>
      </c>
      <c r="W29" s="718">
        <v>1010.256</v>
      </c>
      <c r="X29" s="718">
        <v>922.51199999999994</v>
      </c>
      <c r="Y29" s="861">
        <v>916.46600000000001</v>
      </c>
      <c r="Z29" s="718">
        <v>881.60199999999998</v>
      </c>
      <c r="AA29" s="861">
        <v>869.74</v>
      </c>
      <c r="AB29" s="718">
        <v>761.22500000000002</v>
      </c>
      <c r="AC29" s="718">
        <v>780.19600000000003</v>
      </c>
      <c r="AD29" s="256">
        <v>779.49099999999999</v>
      </c>
      <c r="AE29" s="427">
        <v>735.88099999999997</v>
      </c>
      <c r="AF29" s="256">
        <v>821.85199999999998</v>
      </c>
      <c r="AG29" s="256">
        <v>710.01800000000003</v>
      </c>
      <c r="AH29" s="256">
        <v>784.29100000000005</v>
      </c>
      <c r="AI29" s="256">
        <v>754.05</v>
      </c>
      <c r="AJ29" s="1317"/>
      <c r="AK29" s="1317"/>
      <c r="AL29" s="1084"/>
      <c r="AM29" s="1084"/>
      <c r="AN29" s="1032"/>
      <c r="AO29" s="1032"/>
      <c r="AP29" s="1032"/>
      <c r="AQ29" s="1032"/>
      <c r="AR29" s="1032"/>
      <c r="AS29" s="1032"/>
      <c r="AT29" s="1032"/>
      <c r="AU29" s="1032"/>
      <c r="AV29" s="1032"/>
      <c r="AW29" s="1032"/>
      <c r="AX29" s="1032"/>
      <c r="AY29" s="1087"/>
    </row>
    <row r="30" spans="1:51" ht="15.75" customHeight="1" thickBot="1">
      <c r="A30" s="945" t="s">
        <v>13</v>
      </c>
      <c r="B30" s="2">
        <v>120</v>
      </c>
      <c r="C30" s="2">
        <v>111</v>
      </c>
      <c r="D30" s="179">
        <v>129</v>
      </c>
      <c r="E30" s="31">
        <v>117</v>
      </c>
      <c r="F30" s="179">
        <v>141</v>
      </c>
      <c r="G30" s="179">
        <v>200</v>
      </c>
      <c r="H30" s="1255">
        <v>226</v>
      </c>
      <c r="I30" s="1255">
        <v>179</v>
      </c>
      <c r="J30" s="1255">
        <v>183</v>
      </c>
      <c r="K30" s="1255">
        <v>159</v>
      </c>
      <c r="L30" s="1255">
        <v>168</v>
      </c>
      <c r="M30" s="67">
        <v>274</v>
      </c>
      <c r="N30" s="53">
        <v>308</v>
      </c>
      <c r="O30" s="53">
        <v>182</v>
      </c>
      <c r="P30" s="67">
        <v>167</v>
      </c>
      <c r="Q30" s="67">
        <v>194</v>
      </c>
      <c r="R30" s="67">
        <v>186</v>
      </c>
      <c r="S30" s="67">
        <v>216</v>
      </c>
      <c r="T30" s="44">
        <v>195.441</v>
      </c>
      <c r="U30" s="44">
        <v>225.53399999999999</v>
      </c>
      <c r="V30" s="293">
        <v>212.98699999999999</v>
      </c>
      <c r="W30" s="293">
        <v>224.02600000000001</v>
      </c>
      <c r="X30" s="293">
        <v>203.41800000000001</v>
      </c>
      <c r="Y30" s="720">
        <v>188.928</v>
      </c>
      <c r="Z30" s="293">
        <v>175.75800000000001</v>
      </c>
      <c r="AA30" s="293">
        <v>176.464</v>
      </c>
      <c r="AB30" s="293">
        <v>168.30099999999999</v>
      </c>
      <c r="AC30" s="293">
        <v>164.255</v>
      </c>
      <c r="AD30" s="44">
        <v>151.54300000000001</v>
      </c>
      <c r="AE30" s="44">
        <v>171.27199999999999</v>
      </c>
      <c r="AF30" s="44">
        <v>219.529</v>
      </c>
      <c r="AG30" s="44">
        <v>182.65700000000001</v>
      </c>
      <c r="AH30" s="44">
        <v>207.2</v>
      </c>
      <c r="AI30" s="44">
        <v>209.32</v>
      </c>
      <c r="AJ30" s="1318"/>
      <c r="AK30" s="1318"/>
      <c r="AL30" s="1085"/>
      <c r="AM30" s="1085"/>
      <c r="AN30" s="312"/>
      <c r="AO30" s="312"/>
      <c r="AP30" s="312"/>
      <c r="AQ30" s="312"/>
      <c r="AR30" s="312"/>
      <c r="AS30" s="312"/>
      <c r="AT30" s="312"/>
      <c r="AU30" s="312"/>
      <c r="AV30" s="312"/>
      <c r="AW30" s="312"/>
      <c r="AX30" s="312"/>
      <c r="AY30" s="258"/>
    </row>
    <row r="31" spans="1:51" ht="18.75" thickBot="1">
      <c r="A31" s="946" t="s">
        <v>14</v>
      </c>
      <c r="B31" s="9">
        <v>455</v>
      </c>
      <c r="C31" s="9">
        <f>C29+C30</f>
        <v>559</v>
      </c>
      <c r="D31" s="188">
        <v>860</v>
      </c>
      <c r="E31" s="181">
        <v>849</v>
      </c>
      <c r="F31" s="188">
        <v>895</v>
      </c>
      <c r="G31" s="188">
        <v>931</v>
      </c>
      <c r="H31" s="35">
        <v>928</v>
      </c>
      <c r="I31" s="35">
        <v>900</v>
      </c>
      <c r="J31" s="181">
        <v>774</v>
      </c>
      <c r="K31" s="181">
        <v>623</v>
      </c>
      <c r="L31" s="35">
        <v>563</v>
      </c>
      <c r="M31" s="298">
        <v>1136</v>
      </c>
      <c r="N31" s="298">
        <v>1232</v>
      </c>
      <c r="O31" s="294">
        <v>916</v>
      </c>
      <c r="P31" s="294">
        <v>891</v>
      </c>
      <c r="Q31" s="294">
        <v>967</v>
      </c>
      <c r="R31" s="428">
        <v>938</v>
      </c>
      <c r="S31" s="298">
        <v>1007</v>
      </c>
      <c r="T31" s="270">
        <v>941.19200000000001</v>
      </c>
      <c r="U31" s="268">
        <v>1087.3579999999999</v>
      </c>
      <c r="V31" s="722">
        <v>1138.5170000000001</v>
      </c>
      <c r="W31" s="777">
        <v>1234.2829999999999</v>
      </c>
      <c r="X31" s="810">
        <f>X29+X30</f>
        <v>1125.9299999999998</v>
      </c>
      <c r="Y31" s="810">
        <v>1105.394</v>
      </c>
      <c r="Z31" s="810">
        <v>1057.3599999999999</v>
      </c>
      <c r="AA31" s="810">
        <v>1046.204</v>
      </c>
      <c r="AB31" s="810">
        <v>929.52599999999995</v>
      </c>
      <c r="AC31" s="722">
        <v>944.45100000000002</v>
      </c>
      <c r="AD31" s="270">
        <v>931.03399999999999</v>
      </c>
      <c r="AE31" s="257">
        <v>907.15300000000002</v>
      </c>
      <c r="AF31" s="268">
        <v>1041.3810000000001</v>
      </c>
      <c r="AG31" s="270">
        <v>892.67600000000004</v>
      </c>
      <c r="AH31" s="268">
        <v>991.49099999999999</v>
      </c>
      <c r="AI31" s="270">
        <v>963.37</v>
      </c>
      <c r="AJ31" s="1319"/>
      <c r="AK31" s="1319"/>
      <c r="AL31" s="1086"/>
      <c r="AM31" s="1086"/>
      <c r="AN31" s="1072"/>
      <c r="AO31" s="1072"/>
      <c r="AP31" s="1072"/>
      <c r="AQ31" s="1072"/>
      <c r="AR31" s="1072"/>
      <c r="AS31" s="1072"/>
      <c r="AT31" s="1072"/>
      <c r="AU31" s="1072"/>
      <c r="AV31" s="1072"/>
      <c r="AW31" s="1072"/>
      <c r="AX31" s="1072"/>
      <c r="AY31" s="1088"/>
    </row>
    <row r="32" spans="1:51" ht="15.75" thickBot="1"/>
    <row r="33" spans="1:51" ht="15.75" thickBot="1">
      <c r="A33" s="1470" t="s">
        <v>16</v>
      </c>
      <c r="B33" s="1471"/>
      <c r="C33" s="1471"/>
      <c r="D33" s="1471"/>
      <c r="E33" s="1471"/>
      <c r="F33" s="1471"/>
      <c r="G33" s="1471"/>
      <c r="H33" s="1471"/>
      <c r="I33" s="1471"/>
      <c r="J33" s="1471"/>
      <c r="K33" s="1471"/>
      <c r="L33" s="1471"/>
      <c r="M33" s="1471"/>
      <c r="N33" s="1471"/>
      <c r="O33" s="1471"/>
      <c r="P33" s="1471"/>
      <c r="Q33" s="1471"/>
      <c r="R33" s="1471"/>
      <c r="S33" s="1471"/>
      <c r="T33" s="1471"/>
      <c r="U33" s="1471"/>
      <c r="V33" s="1471"/>
      <c r="W33" s="1471"/>
      <c r="X33" s="1471"/>
      <c r="Y33" s="1471"/>
      <c r="Z33" s="1471"/>
      <c r="AA33" s="1471"/>
      <c r="AB33" s="1471"/>
      <c r="AC33" s="1471"/>
      <c r="AD33" s="1471"/>
      <c r="AE33" s="1471"/>
      <c r="AF33" s="1471"/>
      <c r="AG33" s="1471"/>
      <c r="AH33" s="1471"/>
      <c r="AI33" s="1471"/>
      <c r="AJ33" s="1471"/>
      <c r="AK33" s="1471"/>
      <c r="AL33" s="1471"/>
      <c r="AM33" s="1471"/>
      <c r="AN33" s="1471"/>
      <c r="AO33" s="1471"/>
      <c r="AP33" s="1471"/>
      <c r="AQ33" s="1471"/>
      <c r="AR33" s="1471"/>
      <c r="AS33" s="1471"/>
      <c r="AT33" s="1471"/>
      <c r="AU33" s="1471"/>
      <c r="AV33" s="1471"/>
      <c r="AW33" s="1471"/>
      <c r="AX33" s="1471"/>
      <c r="AY33" s="1472"/>
    </row>
    <row r="34" spans="1:51" ht="15.75" thickBot="1">
      <c r="A34" s="1362" t="s">
        <v>1</v>
      </c>
      <c r="B34" s="1136">
        <v>3</v>
      </c>
      <c r="C34" s="1136">
        <v>4</v>
      </c>
      <c r="D34" s="1136">
        <v>5</v>
      </c>
      <c r="E34" s="1136">
        <v>6</v>
      </c>
      <c r="F34" s="1136">
        <v>7</v>
      </c>
      <c r="G34" s="1136">
        <v>8</v>
      </c>
      <c r="H34" s="1136">
        <v>9</v>
      </c>
      <c r="I34" s="1136">
        <v>10</v>
      </c>
      <c r="J34" s="1376">
        <v>11</v>
      </c>
      <c r="K34" s="1136">
        <v>12</v>
      </c>
      <c r="L34" s="1053">
        <v>13</v>
      </c>
      <c r="M34" s="1053">
        <v>14</v>
      </c>
      <c r="N34" s="1053">
        <v>15</v>
      </c>
      <c r="O34" s="1053">
        <v>16</v>
      </c>
      <c r="P34" s="1053">
        <v>17</v>
      </c>
      <c r="Q34" s="1053">
        <v>18</v>
      </c>
      <c r="R34" s="1053">
        <v>19</v>
      </c>
      <c r="S34" s="1053">
        <v>20</v>
      </c>
      <c r="T34" s="1053">
        <v>21</v>
      </c>
      <c r="U34" s="1053">
        <v>22</v>
      </c>
      <c r="V34" s="1377">
        <v>23</v>
      </c>
      <c r="W34" s="1136">
        <v>24</v>
      </c>
      <c r="X34" s="1136">
        <v>25</v>
      </c>
      <c r="Y34" s="1136">
        <v>26</v>
      </c>
      <c r="Z34" s="1136">
        <v>27</v>
      </c>
      <c r="AA34" s="1136">
        <v>28</v>
      </c>
      <c r="AB34" s="1136">
        <v>29</v>
      </c>
      <c r="AC34" s="1136">
        <v>30</v>
      </c>
      <c r="AD34" s="1136">
        <v>31</v>
      </c>
      <c r="AE34" s="1053">
        <v>32</v>
      </c>
      <c r="AF34" s="1053">
        <v>33</v>
      </c>
      <c r="AG34" s="1053">
        <v>34</v>
      </c>
      <c r="AH34" s="1053">
        <v>35</v>
      </c>
      <c r="AI34" s="1053">
        <v>36</v>
      </c>
      <c r="AJ34" s="1053">
        <v>37</v>
      </c>
      <c r="AK34" s="1053">
        <v>38</v>
      </c>
      <c r="AL34" s="1053">
        <v>39</v>
      </c>
      <c r="AM34" s="1053">
        <v>40</v>
      </c>
      <c r="AN34" s="1187">
        <v>41</v>
      </c>
      <c r="AO34" s="1187">
        <v>42</v>
      </c>
      <c r="AP34" s="1187">
        <v>43</v>
      </c>
      <c r="AQ34" s="1187">
        <v>44</v>
      </c>
      <c r="AR34" s="1187">
        <v>45</v>
      </c>
      <c r="AS34" s="1187">
        <v>46</v>
      </c>
      <c r="AT34" s="1187">
        <v>47</v>
      </c>
      <c r="AU34" s="1187">
        <v>48</v>
      </c>
      <c r="AV34" s="1187">
        <v>49</v>
      </c>
      <c r="AW34" s="1187">
        <v>50</v>
      </c>
      <c r="AX34" s="1187">
        <v>51</v>
      </c>
      <c r="AY34" s="1376">
        <v>52</v>
      </c>
    </row>
    <row r="35" spans="1:51" ht="15.75" thickBot="1">
      <c r="A35" s="164" t="s">
        <v>2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80"/>
      <c r="L35" s="165"/>
      <c r="M35" s="303"/>
      <c r="N35" s="304" t="e">
        <f>(#REF!*N52)-(#REF!*M52)</f>
        <v>#REF!</v>
      </c>
      <c r="O35" s="304" t="e">
        <f>(#REF!*O52)-(#REF!*N52)</f>
        <v>#REF!</v>
      </c>
      <c r="P35" s="304" t="e">
        <f>(#REF!*P52)-(#REF!*O52)</f>
        <v>#REF!</v>
      </c>
      <c r="Q35" s="304" t="e">
        <f>(#REF!*Q52)-(#REF!*P52)</f>
        <v>#REF!</v>
      </c>
      <c r="R35" s="304" t="e">
        <f>(#REF!*R52)-(#REF!*Q52)</f>
        <v>#REF!</v>
      </c>
      <c r="S35" s="304" t="e">
        <f>(#REF!*S52)-(#REF!*R52)</f>
        <v>#REF!</v>
      </c>
      <c r="T35" s="304" t="e">
        <f>(#REF!*T52)-(#REF!*S52)</f>
        <v>#REF!</v>
      </c>
      <c r="U35" s="256" t="e">
        <f>(#REF!*U52)-(#REF!*T52)</f>
        <v>#REF!</v>
      </c>
      <c r="V35" s="759" t="e">
        <f>(#REF!*V52)-(#REF!*U52)</f>
        <v>#REF!</v>
      </c>
      <c r="W35" s="256" t="e">
        <f>(#REF!*W52)-(#REF!*V52)</f>
        <v>#REF!</v>
      </c>
      <c r="X35" s="256" t="e">
        <f>(#REF!*X52)-(#REF!*W52)</f>
        <v>#REF!</v>
      </c>
      <c r="Y35" s="427" t="e">
        <f>(#REF!*Y52)-(#REF!*X52)</f>
        <v>#REF!</v>
      </c>
      <c r="Z35" s="256" t="e">
        <f>(#REF!*Z52)-(#REF!*Y52)</f>
        <v>#REF!</v>
      </c>
      <c r="AA35" s="427" t="e">
        <f>(#REF!*AA52)-(#REF!*Z52)</f>
        <v>#REF!</v>
      </c>
      <c r="AB35" s="256" t="e">
        <f>(#REF!*AB52)-(#REF!*AA52)</f>
        <v>#REF!</v>
      </c>
      <c r="AC35" s="256" t="e">
        <f>(#REF!*AC52)-(#REF!*AB52)</f>
        <v>#REF!</v>
      </c>
      <c r="AD35" s="256" t="e">
        <f>(#REF!*AM52)-(#REF!*AB52)</f>
        <v>#REF!</v>
      </c>
      <c r="AE35" s="256" t="e">
        <f>(#REF!*AE52)-(#REF!*AD52)</f>
        <v>#REF!</v>
      </c>
      <c r="AF35" s="427" t="e">
        <f>(#REF!*AF52)-(#REF!*AE52)</f>
        <v>#REF!</v>
      </c>
      <c r="AG35" s="256" t="e">
        <f>(#REF!*AG52)-(#REF!*AF52)</f>
        <v>#REF!</v>
      </c>
      <c r="AH35" s="427" t="e">
        <f>(#REF!*AH52)-(#REF!*AG52)</f>
        <v>#REF!</v>
      </c>
      <c r="AI35" s="256" t="e">
        <f>(#REF!*AI52)-(#REF!*AH52)</f>
        <v>#REF!</v>
      </c>
      <c r="AJ35" s="256"/>
      <c r="AK35" s="256"/>
      <c r="AL35" s="304"/>
      <c r="AM35" s="304"/>
      <c r="AN35" s="1363"/>
      <c r="AO35" s="1363"/>
      <c r="AP35" s="1363"/>
      <c r="AQ35" s="1363"/>
      <c r="AR35" s="1363"/>
      <c r="AS35" s="1363"/>
      <c r="AT35" s="1363"/>
      <c r="AU35" s="1363"/>
      <c r="AV35" s="1363"/>
      <c r="AW35" s="1363"/>
      <c r="AX35" s="1363"/>
      <c r="AY35" s="1373"/>
    </row>
    <row r="36" spans="1:51">
      <c r="A36" s="3" t="s">
        <v>3</v>
      </c>
      <c r="B36" s="2"/>
      <c r="C36" s="2"/>
      <c r="D36" s="2"/>
      <c r="E36" s="2"/>
      <c r="F36" s="2"/>
      <c r="G36" s="2"/>
      <c r="H36" s="2"/>
      <c r="I36" s="2"/>
      <c r="J36" s="2"/>
      <c r="K36" s="163"/>
      <c r="L36" s="2"/>
      <c r="M36" s="305"/>
      <c r="N36" s="306" t="e">
        <f>(#REF!*N53)-(#REF!*M53)</f>
        <v>#REF!</v>
      </c>
      <c r="O36" s="306" t="e">
        <f>(#REF!*O53)-(#REF!*N53)</f>
        <v>#REF!</v>
      </c>
      <c r="P36" s="306" t="e">
        <f>(#REF!*P53)-(#REF!*O53)</f>
        <v>#REF!</v>
      </c>
      <c r="Q36" s="306" t="e">
        <f>(#REF!*Q53)-(#REF!*P53)</f>
        <v>#REF!</v>
      </c>
      <c r="R36" s="306" t="e">
        <f>(#REF!*R53)-(#REF!*Q53)</f>
        <v>#REF!</v>
      </c>
      <c r="S36" s="306" t="e">
        <f>(#REF!*S53)-(#REF!*R53)</f>
        <v>#REF!</v>
      </c>
      <c r="T36" s="306" t="e">
        <f>(#REF!*T53)-(#REF!*S53)</f>
        <v>#REF!</v>
      </c>
      <c r="U36" s="266" t="e">
        <f>(#REF!*U53)-(#REF!*T53)</f>
        <v>#REF!</v>
      </c>
      <c r="V36" s="44" t="e">
        <f>(#REF!*V53)-(#REF!*U53)</f>
        <v>#REF!</v>
      </c>
      <c r="W36" s="44" t="e">
        <f>(#REF!*W53)-(#REF!*V53)</f>
        <v>#REF!</v>
      </c>
      <c r="X36" s="427" t="e">
        <f>(#REF!*X53)-(#REF!*W53)</f>
        <v>#REF!</v>
      </c>
      <c r="Y36" s="272" t="e">
        <f>(#REF!*Y53)-(#REF!*X53)</f>
        <v>#REF!</v>
      </c>
      <c r="Z36" s="269" t="e">
        <f>(#REF!*Z53)-(#REF!*Y53)</f>
        <v>#REF!</v>
      </c>
      <c r="AA36" s="272" t="e">
        <f>(#REF!*AA53)-(#REF!*Z53)</f>
        <v>#REF!</v>
      </c>
      <c r="AB36" s="269" t="e">
        <f>(#REF!*AB53)-(#REF!*AA53)</f>
        <v>#REF!</v>
      </c>
      <c r="AC36" s="272" t="e">
        <f>(#REF!*AC53)-(#REF!*AB53)</f>
        <v>#REF!</v>
      </c>
      <c r="AD36" s="269" t="e">
        <f>(#REF!*AM53)-(#REF!*AB53)</f>
        <v>#REF!</v>
      </c>
      <c r="AE36" s="272" t="e">
        <f>(#REF!*AE53)-(#REF!*AD53)</f>
        <v>#REF!</v>
      </c>
      <c r="AF36" s="272" t="e">
        <f>(#REF!*AF53)-(#REF!*AE53)</f>
        <v>#REF!</v>
      </c>
      <c r="AG36" s="269" t="e">
        <f>(#REF!*AG53)-(#REF!*AF53)</f>
        <v>#REF!</v>
      </c>
      <c r="AH36" s="272" t="e">
        <f>(#REF!*AH53)-(#REF!*AG53)</f>
        <v>#REF!</v>
      </c>
      <c r="AI36" s="272" t="e">
        <f>(#REF!*AI53)-(#REF!*AH53)</f>
        <v>#REF!</v>
      </c>
      <c r="AJ36" s="272"/>
      <c r="AK36" s="272"/>
      <c r="AL36" s="1032"/>
      <c r="AM36" s="1032"/>
      <c r="AN36" s="1030"/>
      <c r="AO36" s="1030"/>
      <c r="AP36" s="1030"/>
      <c r="AQ36" s="1030"/>
      <c r="AR36" s="1030"/>
      <c r="AS36" s="1030"/>
      <c r="AT36" s="1030"/>
      <c r="AU36" s="1030"/>
      <c r="AV36" s="1030"/>
      <c r="AW36" s="1030"/>
      <c r="AX36" s="1030"/>
      <c r="AY36" s="1049"/>
    </row>
    <row r="37" spans="1:51">
      <c r="A37" s="3" t="s">
        <v>4</v>
      </c>
      <c r="B37" s="2"/>
      <c r="C37" s="2"/>
      <c r="D37" s="2"/>
      <c r="E37" s="2"/>
      <c r="F37" s="2"/>
      <c r="G37" s="2"/>
      <c r="H37" s="2"/>
      <c r="I37" s="2"/>
      <c r="J37" s="2"/>
      <c r="K37" s="163"/>
      <c r="L37" s="2"/>
      <c r="M37" s="305"/>
      <c r="N37" s="306" t="e">
        <f>(#REF!*N54)-(#REF!*M54)</f>
        <v>#REF!</v>
      </c>
      <c r="O37" s="306" t="e">
        <f>(#REF!*O54)-(#REF!*N54)</f>
        <v>#REF!</v>
      </c>
      <c r="P37" s="306" t="e">
        <f>(#REF!*P54)-(#REF!*O54)</f>
        <v>#REF!</v>
      </c>
      <c r="Q37" s="306" t="e">
        <f>(#REF!*Q54)-(#REF!*P54)</f>
        <v>#REF!</v>
      </c>
      <c r="R37" s="306" t="e">
        <f>(#REF!*R54)-(#REF!*Q54)</f>
        <v>#REF!</v>
      </c>
      <c r="S37" s="306" t="e">
        <f>(#REF!*S54)-(#REF!*R54)</f>
        <v>#REF!</v>
      </c>
      <c r="T37" s="306" t="e">
        <f>(#REF!*T54)-(#REF!*S54)</f>
        <v>#REF!</v>
      </c>
      <c r="U37" s="44" t="e">
        <f>(#REF!*U54)-(#REF!*T54)</f>
        <v>#REF!</v>
      </c>
      <c r="V37" s="44" t="e">
        <f>(#REF!*V54)-(#REF!*U54)</f>
        <v>#REF!</v>
      </c>
      <c r="W37" s="272" t="e">
        <f>(#REF!*W54)-(#REF!*V54)</f>
        <v>#REF!</v>
      </c>
      <c r="X37" s="272" t="e">
        <f>(#REF!*X54)-(#REF!*W54)</f>
        <v>#REF!</v>
      </c>
      <c r="Y37" s="269" t="e">
        <f>(#REF!*Y54)-(#REF!*X54)</f>
        <v>#REF!</v>
      </c>
      <c r="Z37" s="272" t="e">
        <f>(#REF!*Z54)-(#REF!*Y54)</f>
        <v>#REF!</v>
      </c>
      <c r="AA37" s="272" t="e">
        <f>(#REF!*AA54)-(#REF!*Z54)</f>
        <v>#REF!</v>
      </c>
      <c r="AB37" s="269" t="e">
        <f>(#REF!*AB54)-(#REF!*AA54)</f>
        <v>#REF!</v>
      </c>
      <c r="AC37" s="272" t="e">
        <f>(#REF!*AC54)-(#REF!*AB54)</f>
        <v>#REF!</v>
      </c>
      <c r="AD37" s="272" t="e">
        <f>(#REF!*AM54)-(#REF!*AB54)</f>
        <v>#REF!</v>
      </c>
      <c r="AE37" s="272" t="e">
        <f>(#REF!*AE54)-(#REF!*AD54)</f>
        <v>#REF!</v>
      </c>
      <c r="AF37" s="272" t="e">
        <f>(#REF!*AF54)-(#REF!*AE54)</f>
        <v>#REF!</v>
      </c>
      <c r="AG37" s="269" t="e">
        <f>(#REF!*AG54)-(#REF!*AF54)</f>
        <v>#REF!</v>
      </c>
      <c r="AH37" s="272" t="e">
        <f>(#REF!*AH54)-(#REF!*AG54)</f>
        <v>#REF!</v>
      </c>
      <c r="AI37" s="272" t="e">
        <f>(#REF!*AI54)-(#REF!*AH54)</f>
        <v>#REF!</v>
      </c>
      <c r="AJ37" s="272"/>
      <c r="AK37" s="272"/>
      <c r="AL37" s="1032"/>
      <c r="AM37" s="1032"/>
      <c r="AN37" s="1030"/>
      <c r="AO37" s="1030"/>
      <c r="AP37" s="1030"/>
      <c r="AQ37" s="1030"/>
      <c r="AR37" s="1030"/>
      <c r="AS37" s="1030"/>
      <c r="AT37" s="1030"/>
      <c r="AU37" s="1030"/>
      <c r="AV37" s="1030"/>
      <c r="AW37" s="1030"/>
      <c r="AX37" s="1030"/>
      <c r="AY37" s="1049"/>
    </row>
    <row r="38" spans="1:51" ht="18.75" customHeight="1">
      <c r="A38" s="3" t="s">
        <v>5</v>
      </c>
      <c r="B38" s="2"/>
      <c r="C38" s="2"/>
      <c r="D38" s="2"/>
      <c r="E38" s="2"/>
      <c r="F38" s="2"/>
      <c r="G38" s="2"/>
      <c r="H38" s="2"/>
      <c r="I38" s="2"/>
      <c r="J38" s="2"/>
      <c r="K38" s="163"/>
      <c r="L38" s="2"/>
      <c r="M38" s="305"/>
      <c r="N38" s="306" t="e">
        <f>(#REF!*N55)-(#REF!*M55)</f>
        <v>#REF!</v>
      </c>
      <c r="O38" s="306" t="e">
        <f>(#REF!*O55)-(#REF!*N55)</f>
        <v>#REF!</v>
      </c>
      <c r="P38" s="306" t="e">
        <f>(#REF!*P55)-(#REF!*O55)</f>
        <v>#REF!</v>
      </c>
      <c r="Q38" s="306" t="e">
        <f>(#REF!*Q55)-(#REF!*P55)</f>
        <v>#REF!</v>
      </c>
      <c r="R38" s="306" t="e">
        <f>(#REF!*R55)-(#REF!*Q55)</f>
        <v>#REF!</v>
      </c>
      <c r="S38" s="306" t="e">
        <f>(#REF!*S55)-(#REF!*R55)</f>
        <v>#REF!</v>
      </c>
      <c r="T38" s="306" t="e">
        <f>(#REF!*T55)-(#REF!*S55)</f>
        <v>#REF!</v>
      </c>
      <c r="U38" s="44" t="e">
        <f>(#REF!*U55)-(#REF!*T55)</f>
        <v>#REF!</v>
      </c>
      <c r="V38" s="44" t="e">
        <f>(#REF!*V55)-(#REF!*U55)</f>
        <v>#REF!</v>
      </c>
      <c r="W38" s="269" t="e">
        <f>(#REF!*W55)-(#REF!*V55)</f>
        <v>#REF!</v>
      </c>
      <c r="X38" s="272" t="e">
        <f>(#REF!*X55)-(#REF!*W55)</f>
        <v>#REF!</v>
      </c>
      <c r="Y38" s="272" t="e">
        <f>(#REF!*Y55)-(#REF!*X55)</f>
        <v>#REF!</v>
      </c>
      <c r="Z38" s="272" t="e">
        <f>(#REF!*Z55)-(#REF!*Y55)</f>
        <v>#REF!</v>
      </c>
      <c r="AA38" s="269" t="e">
        <f>(#REF!*AA55)-(#REF!*Z55)</f>
        <v>#REF!</v>
      </c>
      <c r="AB38" s="269" t="e">
        <f>(#REF!*AB55)-(#REF!*AA55)</f>
        <v>#REF!</v>
      </c>
      <c r="AC38" s="272" t="e">
        <f>(#REF!*AC55)-(#REF!*AB55)</f>
        <v>#REF!</v>
      </c>
      <c r="AD38" s="269" t="e">
        <f>(#REF!*AM55)-(#REF!*AB55)</f>
        <v>#REF!</v>
      </c>
      <c r="AE38" s="272" t="e">
        <f>(#REF!*AE55)-(#REF!*AD55)</f>
        <v>#REF!</v>
      </c>
      <c r="AF38" s="272" t="e">
        <f>(#REF!*AF55)-(#REF!*AE55)</f>
        <v>#REF!</v>
      </c>
      <c r="AG38" s="272" t="e">
        <f>(#REF!*AG55)-(#REF!*AF55)</f>
        <v>#REF!</v>
      </c>
      <c r="AH38" s="272" t="e">
        <f>(#REF!*AH55)-(#REF!*AG55)</f>
        <v>#REF!</v>
      </c>
      <c r="AI38" s="269" t="e">
        <f>(#REF!*AI55)-(#REF!*AH55)</f>
        <v>#REF!</v>
      </c>
      <c r="AJ38" s="272"/>
      <c r="AK38" s="272"/>
      <c r="AL38" s="1032"/>
      <c r="AM38" s="1032"/>
      <c r="AN38" s="1030"/>
      <c r="AO38" s="1030"/>
      <c r="AP38" s="1030"/>
      <c r="AQ38" s="1030"/>
      <c r="AR38" s="1030"/>
      <c r="AS38" s="1030"/>
      <c r="AT38" s="1030"/>
      <c r="AU38" s="1030"/>
      <c r="AV38" s="1030"/>
      <c r="AW38" s="1030"/>
      <c r="AX38" s="1030"/>
      <c r="AY38" s="1049"/>
    </row>
    <row r="39" spans="1:51">
      <c r="A39" s="3" t="s">
        <v>6</v>
      </c>
      <c r="B39" s="2"/>
      <c r="C39" s="2"/>
      <c r="D39" s="2"/>
      <c r="E39" s="2"/>
      <c r="F39" s="2"/>
      <c r="G39" s="2"/>
      <c r="H39" s="2"/>
      <c r="I39" s="2"/>
      <c r="J39" s="2"/>
      <c r="K39" s="163"/>
      <c r="L39" s="2"/>
      <c r="M39" s="305"/>
      <c r="N39" s="306" t="e">
        <f>(#REF!*N56)-(#REF!*M56)</f>
        <v>#REF!</v>
      </c>
      <c r="O39" s="306" t="e">
        <f>(#REF!*O56)-(#REF!*N56)</f>
        <v>#REF!</v>
      </c>
      <c r="P39" s="306" t="e">
        <f>(#REF!*P56)-(#REF!*O56)</f>
        <v>#REF!</v>
      </c>
      <c r="Q39" s="306" t="e">
        <f>(#REF!*Q56)-(#REF!*P56)</f>
        <v>#REF!</v>
      </c>
      <c r="R39" s="306" t="e">
        <f>(#REF!*R56)-(#REF!*Q56)</f>
        <v>#REF!</v>
      </c>
      <c r="S39" s="306" t="e">
        <f>(#REF!*S56)-(#REF!*R56)</f>
        <v>#REF!</v>
      </c>
      <c r="T39" s="306" t="e">
        <f>(#REF!*T56)-(#REF!*S56)</f>
        <v>#REF!</v>
      </c>
      <c r="U39" s="44" t="e">
        <f>(#REF!*U56)-(#REF!*T56)</f>
        <v>#REF!</v>
      </c>
      <c r="V39" s="269" t="e">
        <f>(#REF!*V56)-(#REF!*U56)</f>
        <v>#REF!</v>
      </c>
      <c r="W39" s="272" t="e">
        <f>(#REF!*W56)-(#REF!*V56)</f>
        <v>#REF!</v>
      </c>
      <c r="X39" s="269" t="e">
        <f>(#REF!*X56)-(#REF!*W56)</f>
        <v>#REF!</v>
      </c>
      <c r="Y39" s="272" t="e">
        <f>(#REF!*Y56)-(#REF!*X56)</f>
        <v>#REF!</v>
      </c>
      <c r="Z39" s="269" t="e">
        <f>(#REF!*Z56)-(#REF!*Y56)</f>
        <v>#REF!</v>
      </c>
      <c r="AA39" s="272" t="e">
        <f>(#REF!*AA56)-(#REF!*Z56)</f>
        <v>#REF!</v>
      </c>
      <c r="AB39" s="269" t="e">
        <f>(#REF!*AB56)-(#REF!*AA56)</f>
        <v>#REF!</v>
      </c>
      <c r="AC39" s="272" t="e">
        <f>(#REF!*AC56)-(#REF!*AB56)</f>
        <v>#REF!</v>
      </c>
      <c r="AD39" s="272" t="e">
        <f>(#REF!*AM56)-(#REF!*AB56)</f>
        <v>#REF!</v>
      </c>
      <c r="AE39" s="272" t="e">
        <f>(#REF!*AE56)-(#REF!*AD56)</f>
        <v>#REF!</v>
      </c>
      <c r="AF39" s="272" t="e">
        <f>(#REF!*AF56)-(#REF!*AE56)</f>
        <v>#REF!</v>
      </c>
      <c r="AG39" s="272" t="e">
        <f>(#REF!*AG56)-(#REF!*AF56)</f>
        <v>#REF!</v>
      </c>
      <c r="AH39" s="272" t="e">
        <f>(#REF!*AH56)-(#REF!*AG56)</f>
        <v>#REF!</v>
      </c>
      <c r="AI39" s="269" t="e">
        <f>(#REF!*AI56)-(#REF!*AH56)</f>
        <v>#REF!</v>
      </c>
      <c r="AJ39" s="272"/>
      <c r="AK39" s="272"/>
      <c r="AL39" s="1032"/>
      <c r="AM39" s="1032"/>
      <c r="AN39" s="1030"/>
      <c r="AO39" s="1030"/>
      <c r="AP39" s="1030"/>
      <c r="AQ39" s="1030"/>
      <c r="AR39" s="1030"/>
      <c r="AS39" s="1030"/>
      <c r="AT39" s="1030"/>
      <c r="AU39" s="1030"/>
      <c r="AV39" s="1030"/>
      <c r="AW39" s="1030"/>
      <c r="AX39" s="1030"/>
      <c r="AY39" s="1049"/>
    </row>
    <row r="40" spans="1:51">
      <c r="A40" s="3" t="s">
        <v>7</v>
      </c>
      <c r="B40" s="2"/>
      <c r="C40" s="2"/>
      <c r="D40" s="2"/>
      <c r="E40" s="2"/>
      <c r="F40" s="2"/>
      <c r="G40" s="2"/>
      <c r="H40" s="2"/>
      <c r="I40" s="2"/>
      <c r="J40" s="2"/>
      <c r="K40" s="163"/>
      <c r="L40" s="2"/>
      <c r="M40" s="305"/>
      <c r="N40" s="306" t="e">
        <f>(#REF!*N57)-(#REF!*M57)</f>
        <v>#REF!</v>
      </c>
      <c r="O40" s="306" t="e">
        <f>(#REF!*O57)-(#REF!*N57)</f>
        <v>#REF!</v>
      </c>
      <c r="P40" s="306" t="e">
        <f>(#REF!*P57)-(#REF!*O57)</f>
        <v>#REF!</v>
      </c>
      <c r="Q40" s="306" t="e">
        <f>(#REF!*Q57)-(#REF!*P57)</f>
        <v>#REF!</v>
      </c>
      <c r="R40" s="306" t="e">
        <f>(#REF!*R57)-(#REF!*Q57)</f>
        <v>#REF!</v>
      </c>
      <c r="S40" s="306" t="e">
        <f>(#REF!*S57)-(#REF!*R57)</f>
        <v>#REF!</v>
      </c>
      <c r="T40" s="306" t="e">
        <f>(#REF!*T57)-(#REF!*S57)</f>
        <v>#REF!</v>
      </c>
      <c r="U40" s="266" t="e">
        <f>(#REF!*U57)-(#REF!*T57)</f>
        <v>#REF!</v>
      </c>
      <c r="V40" s="44" t="e">
        <f>(#REF!*V57)-(#REF!*U57)</f>
        <v>#REF!</v>
      </c>
      <c r="W40" s="272" t="e">
        <f>(#REF!*W57)-(#REF!*V57)</f>
        <v>#REF!</v>
      </c>
      <c r="X40" s="269" t="e">
        <f>(#REF!*X57)-(#REF!*W57)</f>
        <v>#REF!</v>
      </c>
      <c r="Y40" s="272" t="e">
        <f>(#REF!*Y57)-(#REF!*X57)</f>
        <v>#REF!</v>
      </c>
      <c r="Z40" s="272" t="e">
        <f>(#REF!*Z57)-(#REF!*Y57)</f>
        <v>#REF!</v>
      </c>
      <c r="AA40" s="272" t="e">
        <f>(#REF!*AA57)-(#REF!*Z57)</f>
        <v>#REF!</v>
      </c>
      <c r="AB40" s="269" t="e">
        <f>(#REF!*AB57)-(#REF!*AA57)</f>
        <v>#REF!</v>
      </c>
      <c r="AC40" s="272" t="e">
        <f>(#REF!*AC57)-(#REF!*AB57)</f>
        <v>#REF!</v>
      </c>
      <c r="AD40" s="272" t="e">
        <f>(#REF!*AM57)-(#REF!*AB57)</f>
        <v>#REF!</v>
      </c>
      <c r="AE40" s="272" t="e">
        <f>(#REF!*AE57)-(#REF!*AD57)</f>
        <v>#REF!</v>
      </c>
      <c r="AF40" s="272" t="e">
        <f>(#REF!*AF57)-(#REF!*AE57)</f>
        <v>#REF!</v>
      </c>
      <c r="AG40" s="272" t="e">
        <f>(#REF!*AG57)-(#REF!*AF57)</f>
        <v>#REF!</v>
      </c>
      <c r="AH40" s="272" t="e">
        <f>(#REF!*AH57)-(#REF!*AG57)</f>
        <v>#REF!</v>
      </c>
      <c r="AI40" s="272" t="e">
        <f>(#REF!*AI57)-(#REF!*AH57)</f>
        <v>#REF!</v>
      </c>
      <c r="AJ40" s="272"/>
      <c r="AK40" s="272"/>
      <c r="AL40" s="1032"/>
      <c r="AM40" s="1032"/>
      <c r="AN40" s="1030"/>
      <c r="AO40" s="1030"/>
      <c r="AP40" s="1030"/>
      <c r="AQ40" s="1030"/>
      <c r="AR40" s="1030"/>
      <c r="AS40" s="1030"/>
      <c r="AT40" s="1030"/>
      <c r="AU40" s="1030"/>
      <c r="AV40" s="1030"/>
      <c r="AW40" s="1030"/>
      <c r="AX40" s="1030"/>
      <c r="AY40" s="1049"/>
    </row>
    <row r="41" spans="1:51">
      <c r="A41" s="3" t="s">
        <v>8</v>
      </c>
      <c r="B41" s="2"/>
      <c r="C41" s="2"/>
      <c r="D41" s="2"/>
      <c r="E41" s="2"/>
      <c r="F41" s="2"/>
      <c r="G41" s="2"/>
      <c r="H41" s="2"/>
      <c r="I41" s="2"/>
      <c r="J41" s="2"/>
      <c r="K41" s="163"/>
      <c r="L41" s="2"/>
      <c r="M41" s="305"/>
      <c r="N41" s="306" t="e">
        <f>(#REF!*N58)-(#REF!*M58)</f>
        <v>#REF!</v>
      </c>
      <c r="O41" s="306" t="e">
        <f>(#REF!*O58)-(#REF!*N58)</f>
        <v>#REF!</v>
      </c>
      <c r="P41" s="306" t="e">
        <f>(#REF!*P58)-(#REF!*O58)</f>
        <v>#REF!</v>
      </c>
      <c r="Q41" s="306" t="e">
        <f>(#REF!*Q58)-(#REF!*P58)</f>
        <v>#REF!</v>
      </c>
      <c r="R41" s="306" t="e">
        <f>(#REF!*R58)-(#REF!*Q58)</f>
        <v>#REF!</v>
      </c>
      <c r="S41" s="306" t="e">
        <f>(#REF!*S58)-(#REF!*R58)</f>
        <v>#REF!</v>
      </c>
      <c r="T41" s="306" t="e">
        <f>(#REF!*T58)-(#REF!*S58)</f>
        <v>#REF!</v>
      </c>
      <c r="U41" s="44" t="e">
        <f>(#REF!*U58)-(#REF!*T58)</f>
        <v>#REF!</v>
      </c>
      <c r="V41" s="44" t="e">
        <f>(#REF!*V58)-(#REF!*U58)</f>
        <v>#REF!</v>
      </c>
      <c r="W41" s="44" t="e">
        <f>(#REF!*W58)-(#REF!*V58)</f>
        <v>#REF!</v>
      </c>
      <c r="X41" s="272" t="e">
        <f>(#REF!*X58)-(#REF!*W58)</f>
        <v>#REF!</v>
      </c>
      <c r="Y41" s="272" t="e">
        <f>(#REF!*Y58)-(#REF!*X58)</f>
        <v>#REF!</v>
      </c>
      <c r="Z41" s="272" t="e">
        <f>(#REF!*Z58)-(#REF!*Y58)</f>
        <v>#REF!</v>
      </c>
      <c r="AA41" s="269" t="e">
        <f>(#REF!*AA58)-(#REF!*Z58)</f>
        <v>#REF!</v>
      </c>
      <c r="AB41" s="272" t="e">
        <f>(#REF!*AB58)-(#REF!*AA58)</f>
        <v>#REF!</v>
      </c>
      <c r="AC41" s="269" t="e">
        <f>(#REF!*AC58)-(#REF!*AB58)</f>
        <v>#REF!</v>
      </c>
      <c r="AD41" s="272" t="e">
        <f>(#REF!*AM58)-(#REF!*AB58)</f>
        <v>#REF!</v>
      </c>
      <c r="AE41" s="272" t="e">
        <f>(#REF!*AE58)-(#REF!*AD58)</f>
        <v>#REF!</v>
      </c>
      <c r="AF41" s="272" t="e">
        <f>(#REF!*AF58)-(#REF!*AE58)</f>
        <v>#REF!</v>
      </c>
      <c r="AG41" s="269" t="e">
        <f>(#REF!*AG58)-(#REF!*AF58)</f>
        <v>#REF!</v>
      </c>
      <c r="AH41" s="272" t="e">
        <f>(#REF!*AH58)-(#REF!*AG58)</f>
        <v>#REF!</v>
      </c>
      <c r="AI41" s="272" t="e">
        <f>(#REF!*AI58)-(#REF!*AH58)</f>
        <v>#REF!</v>
      </c>
      <c r="AJ41" s="272"/>
      <c r="AK41" s="272"/>
      <c r="AL41" s="1032"/>
      <c r="AM41" s="1032"/>
      <c r="AN41" s="1030"/>
      <c r="AO41" s="1030"/>
      <c r="AP41" s="1030"/>
      <c r="AQ41" s="1030"/>
      <c r="AR41" s="1030"/>
      <c r="AS41" s="1030"/>
      <c r="AT41" s="1030"/>
      <c r="AU41" s="1030"/>
      <c r="AV41" s="1030"/>
      <c r="AW41" s="1030"/>
      <c r="AX41" s="1030"/>
      <c r="AY41" s="1049"/>
    </row>
    <row r="42" spans="1:51">
      <c r="A42" s="3" t="s">
        <v>9</v>
      </c>
      <c r="B42" s="12"/>
      <c r="C42" s="12"/>
      <c r="D42" s="12"/>
      <c r="E42" s="12"/>
      <c r="F42" s="13"/>
      <c r="G42" s="307"/>
      <c r="H42" s="308"/>
      <c r="I42" s="12"/>
      <c r="J42" s="12"/>
      <c r="K42" s="163"/>
      <c r="L42" s="2"/>
      <c r="M42" s="305"/>
      <c r="N42" s="306" t="e">
        <f>(#REF!*N59)-(#REF!*M59)</f>
        <v>#REF!</v>
      </c>
      <c r="O42" s="306" t="e">
        <f>(#REF!*O59)-(#REF!*N59)</f>
        <v>#REF!</v>
      </c>
      <c r="P42" s="306" t="e">
        <f>(#REF!*P59)-(#REF!*O59)</f>
        <v>#REF!</v>
      </c>
      <c r="Q42" s="306" t="e">
        <f>(#REF!*Q59)-(#REF!*P59)</f>
        <v>#REF!</v>
      </c>
      <c r="R42" s="306" t="e">
        <f>(#REF!*R59)-(#REF!*Q59)</f>
        <v>#REF!</v>
      </c>
      <c r="S42" s="306" t="e">
        <f>(#REF!*S59)-(#REF!*R59)</f>
        <v>#REF!</v>
      </c>
      <c r="T42" s="306" t="e">
        <f>(#REF!*T59)-(#REF!*S59)</f>
        <v>#REF!</v>
      </c>
      <c r="U42" s="44" t="e">
        <f>(#REF!*U59)-(#REF!*T59)</f>
        <v>#REF!</v>
      </c>
      <c r="V42" s="44" t="e">
        <f>(#REF!*V59)-(#REF!*U59)</f>
        <v>#REF!</v>
      </c>
      <c r="W42" s="44" t="e">
        <f>(#REF!*W59)-(#REF!*V59)</f>
        <v>#REF!</v>
      </c>
      <c r="X42" s="272" t="e">
        <f>(#REF!*X59)-(#REF!*W59)</f>
        <v>#REF!</v>
      </c>
      <c r="Y42" s="272" t="e">
        <f>(#REF!*Y59)-(#REF!*X59)</f>
        <v>#REF!</v>
      </c>
      <c r="Z42" s="272" t="e">
        <f>(#REF!*Z59)-(#REF!*Y59)</f>
        <v>#REF!</v>
      </c>
      <c r="AA42" s="272" t="e">
        <f>(#REF!*AA59)-(#REF!*Z59)</f>
        <v>#REF!</v>
      </c>
      <c r="AB42" s="272" t="e">
        <f>(#REF!*AB59)-(#REF!*AA59)</f>
        <v>#REF!</v>
      </c>
      <c r="AC42" s="269" t="e">
        <f>(#REF!*AC59)-(#REF!*AB59)</f>
        <v>#REF!</v>
      </c>
      <c r="AD42" s="272" t="e">
        <f>(#REF!*AM59)-(#REF!*AB59)</f>
        <v>#REF!</v>
      </c>
      <c r="AE42" s="272" t="e">
        <f>(#REF!*AE59)-(#REF!*AD59)</f>
        <v>#REF!</v>
      </c>
      <c r="AF42" s="272" t="e">
        <f>(#REF!*AF59)-(#REF!*AE59)</f>
        <v>#REF!</v>
      </c>
      <c r="AG42" s="269" t="e">
        <f>(#REF!*AG59)-(#REF!*AF59)</f>
        <v>#REF!</v>
      </c>
      <c r="AH42" s="272" t="e">
        <f>(#REF!*AH59)-(#REF!*AG59)</f>
        <v>#REF!</v>
      </c>
      <c r="AI42" s="272" t="e">
        <f>(#REF!*AI59)-(#REF!*AH59)</f>
        <v>#REF!</v>
      </c>
      <c r="AJ42" s="272"/>
      <c r="AK42" s="272"/>
      <c r="AL42" s="1032"/>
      <c r="AM42" s="1032"/>
      <c r="AN42" s="1030"/>
      <c r="AO42" s="1030"/>
      <c r="AP42" s="1030"/>
      <c r="AQ42" s="1030"/>
      <c r="AR42" s="1030"/>
      <c r="AS42" s="1030"/>
      <c r="AT42" s="1030"/>
      <c r="AU42" s="1030"/>
      <c r="AV42" s="1030"/>
      <c r="AW42" s="1030"/>
      <c r="AX42" s="1030"/>
      <c r="AY42" s="1049"/>
    </row>
    <row r="43" spans="1:51">
      <c r="A43" s="3" t="s">
        <v>10</v>
      </c>
      <c r="B43" s="2"/>
      <c r="C43" s="2"/>
      <c r="D43" s="2"/>
      <c r="E43" s="2"/>
      <c r="F43" s="13"/>
      <c r="G43" s="307"/>
      <c r="H43" s="308"/>
      <c r="I43" s="2"/>
      <c r="J43" s="2"/>
      <c r="K43" s="163"/>
      <c r="L43" s="2"/>
      <c r="M43" s="305"/>
      <c r="N43" s="306" t="e">
        <f>(#REF!*N60)-(#REF!*M60)</f>
        <v>#REF!</v>
      </c>
      <c r="O43" s="306" t="e">
        <f>(#REF!*O60)-(#REF!*N60)</f>
        <v>#REF!</v>
      </c>
      <c r="P43" s="306" t="e">
        <f>(#REF!*P60)-(#REF!*O60)</f>
        <v>#REF!</v>
      </c>
      <c r="Q43" s="306" t="e">
        <f>(#REF!*Q60)-(#REF!*P60)</f>
        <v>#REF!</v>
      </c>
      <c r="R43" s="306" t="e">
        <f>(#REF!*R60)-(#REF!*Q60)</f>
        <v>#REF!</v>
      </c>
      <c r="S43" s="306" t="e">
        <f>(#REF!*S60)-(#REF!*R60)</f>
        <v>#REF!</v>
      </c>
      <c r="T43" s="306" t="e">
        <f>(#REF!*T60)-(#REF!*S60)</f>
        <v>#REF!</v>
      </c>
      <c r="U43" s="44" t="e">
        <f>(#REF!*U60)-(#REF!*T60)</f>
        <v>#REF!</v>
      </c>
      <c r="V43" s="44" t="e">
        <f>(#REF!*V60)-(#REF!*U60)</f>
        <v>#REF!</v>
      </c>
      <c r="W43" s="266" t="e">
        <f>(#REF!*W60)-(#REF!*V60)</f>
        <v>#REF!</v>
      </c>
      <c r="X43" s="272" t="e">
        <f>(#REF!*X60)-(#REF!*W60)</f>
        <v>#REF!</v>
      </c>
      <c r="Y43" s="272" t="e">
        <f>(#REF!*Y60)-(#REF!*X60)</f>
        <v>#REF!</v>
      </c>
      <c r="Z43" s="269" t="e">
        <f>(#REF!*Z60)-(#REF!*Y60)</f>
        <v>#REF!</v>
      </c>
      <c r="AA43" s="272" t="e">
        <f>(#REF!*AA60)-(#REF!*Z60)</f>
        <v>#REF!</v>
      </c>
      <c r="AB43" s="272" t="e">
        <f>(#REF!*AB60)-(#REF!*AA60)</f>
        <v>#REF!</v>
      </c>
      <c r="AC43" s="272" t="e">
        <f>(#REF!*AC60)-(#REF!*AB60)</f>
        <v>#REF!</v>
      </c>
      <c r="AD43" s="272" t="e">
        <f>(#REF!*AM60)-(#REF!*AB60)</f>
        <v>#REF!</v>
      </c>
      <c r="AE43" s="272" t="e">
        <f>(#REF!*AE60)-(#REF!*AD60)</f>
        <v>#REF!</v>
      </c>
      <c r="AF43" s="272" t="e">
        <f>(#REF!*AF60)-(#REF!*AE60)</f>
        <v>#REF!</v>
      </c>
      <c r="AG43" s="269" t="e">
        <f>(#REF!*AG60)-(#REF!*AF60)</f>
        <v>#REF!</v>
      </c>
      <c r="AH43" s="272" t="e">
        <f>(#REF!*AH60)-(#REF!*AG60)</f>
        <v>#REF!</v>
      </c>
      <c r="AI43" s="272" t="e">
        <f>(#REF!*AI60)-(#REF!*AH60)</f>
        <v>#REF!</v>
      </c>
      <c r="AJ43" s="272"/>
      <c r="AK43" s="272"/>
      <c r="AL43" s="1032"/>
      <c r="AM43" s="1032"/>
      <c r="AN43" s="1030"/>
      <c r="AO43" s="1030"/>
      <c r="AP43" s="1030"/>
      <c r="AQ43" s="1030"/>
      <c r="AR43" s="1030"/>
      <c r="AS43" s="1030"/>
      <c r="AT43" s="1030"/>
      <c r="AU43" s="1030"/>
      <c r="AV43" s="1030"/>
      <c r="AW43" s="1030"/>
      <c r="AX43" s="1030"/>
      <c r="AY43" s="1049"/>
    </row>
    <row r="44" spans="1:51" ht="15.75" thickBot="1">
      <c r="A44" s="6" t="s">
        <v>11</v>
      </c>
      <c r="B44" s="224"/>
      <c r="C44" s="224"/>
      <c r="D44" s="224"/>
      <c r="E44" s="224"/>
      <c r="F44" s="19"/>
      <c r="G44" s="610"/>
      <c r="H44" s="611"/>
      <c r="I44" s="224"/>
      <c r="J44" s="224"/>
      <c r="K44" s="612"/>
      <c r="L44" s="224"/>
      <c r="M44" s="613"/>
      <c r="N44" s="614" t="e">
        <f>(#REF!*N61)-(#REF!*M61)</f>
        <v>#REF!</v>
      </c>
      <c r="O44" s="614" t="e">
        <f>(#REF!*O61)-(#REF!*N61)</f>
        <v>#REF!</v>
      </c>
      <c r="P44" s="614" t="e">
        <f>(#REF!*P61)-(#REF!*O61)</f>
        <v>#REF!</v>
      </c>
      <c r="Q44" s="614" t="e">
        <f>(#REF!*Q61)-(#REF!*P61)</f>
        <v>#REF!</v>
      </c>
      <c r="R44" s="614" t="e">
        <f>(#REF!*R61)-(#REF!*Q61)</f>
        <v>#REF!</v>
      </c>
      <c r="S44" s="614" t="e">
        <f>(#REF!*S61)-(#REF!*R61)</f>
        <v>#REF!</v>
      </c>
      <c r="T44" s="614" t="e">
        <f>(#REF!*T61)-(#REF!*S61)</f>
        <v>#REF!</v>
      </c>
      <c r="U44" s="617" t="e">
        <f>(#REF!*U61)-(#REF!*T61)</f>
        <v>#REF!</v>
      </c>
      <c r="V44" s="644" t="e">
        <f>(#REF!*V61)-(#REF!*U61)</f>
        <v>#REF!</v>
      </c>
      <c r="W44" s="1076" t="e">
        <f>(#REF!*W61)-(#REF!*V61)</f>
        <v>#REF!</v>
      </c>
      <c r="X44" s="1077" t="e">
        <f>(#REF!*X61)-(#REF!*W61)</f>
        <v>#REF!</v>
      </c>
      <c r="Y44" s="1076" t="e">
        <f>(#REF!*Y61)-(#REF!*X61)</f>
        <v>#REF!</v>
      </c>
      <c r="Z44" s="1076" t="e">
        <f>(#REF!*Z61)-(#REF!*Y61)</f>
        <v>#REF!</v>
      </c>
      <c r="AA44" s="1077" t="e">
        <f>(#REF!*AA61)-(#REF!*Z61)</f>
        <v>#REF!</v>
      </c>
      <c r="AB44" s="1076" t="e">
        <f>(#REF!*AB61)-(#REF!*AA61)</f>
        <v>#REF!</v>
      </c>
      <c r="AC44" s="272" t="e">
        <f>(#REF!*AC61)-(#REF!*AB61)</f>
        <v>#REF!</v>
      </c>
      <c r="AD44" s="272" t="e">
        <f>(#REF!*AM61)-(#REF!*AB61)</f>
        <v>#REF!</v>
      </c>
      <c r="AE44" s="272" t="e">
        <f>(#REF!*AE61)-(#REF!*AD61)</f>
        <v>#REF!</v>
      </c>
      <c r="AF44" s="272" t="e">
        <f>(#REF!*AF61)-(#REF!*AE61)</f>
        <v>#REF!</v>
      </c>
      <c r="AG44" s="269" t="e">
        <f>(#REF!*AG61)-(#REF!*AF61)</f>
        <v>#REF!</v>
      </c>
      <c r="AH44" s="272" t="e">
        <f>(#REF!*AH61)-(#REF!*AG61)</f>
        <v>#REF!</v>
      </c>
      <c r="AI44" s="272" t="e">
        <f>(#REF!*AI61)-(#REF!*AH61)</f>
        <v>#REF!</v>
      </c>
      <c r="AJ44" s="272"/>
      <c r="AK44" s="272"/>
      <c r="AL44" s="1032"/>
      <c r="AM44" s="1032"/>
      <c r="AN44" s="1374"/>
      <c r="AO44" s="1374"/>
      <c r="AP44" s="1374"/>
      <c r="AQ44" s="1374"/>
      <c r="AR44" s="1374"/>
      <c r="AS44" s="1374"/>
      <c r="AT44" s="1374"/>
      <c r="AU44" s="1374"/>
      <c r="AV44" s="1374"/>
      <c r="AW44" s="1374"/>
      <c r="AX44" s="1374"/>
      <c r="AY44" s="1375"/>
    </row>
    <row r="45" spans="1:51" ht="15.75">
      <c r="A45" s="944" t="s">
        <v>12</v>
      </c>
      <c r="B45" s="165"/>
      <c r="C45" s="165"/>
      <c r="D45" s="165"/>
      <c r="E45" s="165"/>
      <c r="F45" s="22"/>
      <c r="G45" s="608"/>
      <c r="H45" s="609"/>
      <c r="I45" s="165"/>
      <c r="J45" s="165"/>
      <c r="K45" s="165"/>
      <c r="L45" s="165"/>
      <c r="M45" s="303"/>
      <c r="N45" s="304" t="e">
        <f>(#REF!*N62)-(#REF!*M62)</f>
        <v>#REF!</v>
      </c>
      <c r="O45" s="304" t="e">
        <f>(#REF!*O62)-(#REF!*N62)</f>
        <v>#REF!</v>
      </c>
      <c r="P45" s="304" t="e">
        <f>(#REF!*P62)-(#REF!*O62)</f>
        <v>#REF!</v>
      </c>
      <c r="Q45" s="304" t="e">
        <f>(#REF!*Q62)-(#REF!*P62)</f>
        <v>#REF!</v>
      </c>
      <c r="R45" s="304" t="e">
        <f>(#REF!*R62)-(#REF!*Q62)</f>
        <v>#REF!</v>
      </c>
      <c r="S45" s="304" t="e">
        <f>(#REF!*S62)-(#REF!*R62)</f>
        <v>#REF!</v>
      </c>
      <c r="T45" s="304" t="e">
        <f>(#REF!*T62)-(#REF!*S62)</f>
        <v>#REF!</v>
      </c>
      <c r="U45" s="256" t="e">
        <f>(#REF!*U62)-(#REF!*T62)</f>
        <v>#REF!</v>
      </c>
      <c r="V45" s="256" t="e">
        <f>(#REF!*V62)-(#REF!*U62)</f>
        <v>#REF!</v>
      </c>
      <c r="W45" s="256" t="e">
        <f>(#REF!*W62)-(#REF!*V62)</f>
        <v>#REF!</v>
      </c>
      <c r="X45" s="256" t="e">
        <f>(#REF!*X62)-(#REF!*W62)</f>
        <v>#REF!</v>
      </c>
      <c r="Y45" s="427" t="e">
        <f>(#REF!*Y62)-(#REF!*X62)</f>
        <v>#REF!</v>
      </c>
      <c r="Z45" s="256" t="e">
        <f>(#REF!*Z62)-(#REF!*Y62)</f>
        <v>#REF!</v>
      </c>
      <c r="AA45" s="256" t="e">
        <f>(#REF!*AA62)-(#REF!*Z62)</f>
        <v>#REF!</v>
      </c>
      <c r="AB45" s="256" t="e">
        <f>(#REF!*AB62)-(#REF!*AA62)</f>
        <v>#REF!</v>
      </c>
      <c r="AC45" s="256" t="e">
        <f>(#REF!*AC62)-(#REF!*AB62)</f>
        <v>#REF!</v>
      </c>
      <c r="AD45" s="427" t="e">
        <f>(#REF!*AM62)-(#REF!*AB62)</f>
        <v>#REF!</v>
      </c>
      <c r="AE45" s="256" t="e">
        <f>(#REF!*AE62)-(#REF!*AD62)</f>
        <v>#REF!</v>
      </c>
      <c r="AF45" s="256" t="e">
        <f>(#REF!*AF62)-(#REF!*AE62)</f>
        <v>#REF!</v>
      </c>
      <c r="AG45" s="256" t="e">
        <f>(#REF!*AG62)-(#REF!*AF62)</f>
        <v>#REF!</v>
      </c>
      <c r="AH45" s="256" t="e">
        <f>(#REF!*AH62)-(#REF!*AG62)</f>
        <v>#REF!</v>
      </c>
      <c r="AI45" s="256" t="e">
        <f>(#REF!*AI62)-(#REF!*AH62)</f>
        <v>#REF!</v>
      </c>
      <c r="AJ45" s="256"/>
      <c r="AK45" s="256"/>
      <c r="AL45" s="304"/>
      <c r="AM45" s="304"/>
      <c r="AN45" s="1032"/>
      <c r="AO45" s="1032"/>
      <c r="AP45" s="1032"/>
      <c r="AQ45" s="1032"/>
      <c r="AR45" s="1032"/>
      <c r="AS45" s="1032"/>
      <c r="AT45" s="1032"/>
      <c r="AU45" s="1032"/>
      <c r="AV45" s="1032"/>
      <c r="AW45" s="1032"/>
      <c r="AX45" s="1032"/>
      <c r="AY45" s="1087"/>
    </row>
    <row r="46" spans="1:51" ht="16.5" thickBot="1">
      <c r="A46" s="945" t="s">
        <v>13</v>
      </c>
      <c r="B46" s="2"/>
      <c r="C46" s="2"/>
      <c r="D46" s="2"/>
      <c r="E46" s="2"/>
      <c r="F46" s="13"/>
      <c r="G46" s="307"/>
      <c r="H46" s="308"/>
      <c r="I46" s="2"/>
      <c r="J46" s="2"/>
      <c r="K46" s="2"/>
      <c r="L46" s="2"/>
      <c r="M46" s="305"/>
      <c r="N46" s="306" t="e">
        <f>(#REF!*N63)-(#REF!*M63)</f>
        <v>#REF!</v>
      </c>
      <c r="O46" s="306" t="e">
        <f>(#REF!*O63)-(#REF!*N63)</f>
        <v>#REF!</v>
      </c>
      <c r="P46" s="306" t="e">
        <f>(#REF!*P63)-(#REF!*O63)</f>
        <v>#REF!</v>
      </c>
      <c r="Q46" s="306" t="e">
        <f>(#REF!*Q63)-(#REF!*P63)</f>
        <v>#REF!</v>
      </c>
      <c r="R46" s="312" t="e">
        <f>(#REF!*R63)-(#REF!*Q63)</f>
        <v>#REF!</v>
      </c>
      <c r="S46" s="312" t="e">
        <f>(#REF!*S63)-(#REF!*R63)</f>
        <v>#REF!</v>
      </c>
      <c r="T46" s="312" t="e">
        <f>(#REF!*T63)-(#REF!*S63)</f>
        <v>#REF!</v>
      </c>
      <c r="U46" s="257" t="e">
        <f>(#REF!*U63)-(#REF!*T63)</f>
        <v>#REF!</v>
      </c>
      <c r="V46" s="257" t="e">
        <f>(#REF!*V63)-(#REF!*U63)</f>
        <v>#REF!</v>
      </c>
      <c r="W46" s="257" t="e">
        <f>(#REF!*W63)-(#REF!*V63)</f>
        <v>#REF!</v>
      </c>
      <c r="X46" s="1073" t="e">
        <f>(#REF!*X63)-(#REF!*W63)</f>
        <v>#REF!</v>
      </c>
      <c r="Y46" s="1073" t="e">
        <f>(#REF!*Y63)-(#REF!*X63)</f>
        <v>#REF!</v>
      </c>
      <c r="Z46" s="1073" t="e">
        <f>(#REF!*Z63)-(#REF!*Y63)</f>
        <v>#REF!</v>
      </c>
      <c r="AA46" s="1073" t="e">
        <f>(#REF!*AA63)-(#REF!*Z63)</f>
        <v>#REF!</v>
      </c>
      <c r="AB46" s="1073" t="e">
        <f>(#REF!*AB63)-(#REF!*AA63)</f>
        <v>#REF!</v>
      </c>
      <c r="AC46" s="1073" t="e">
        <f>(#REF!*AC63)-(#REF!*AB63)</f>
        <v>#REF!</v>
      </c>
      <c r="AD46" s="1073" t="e">
        <f>(#REF!*AM63)-(#REF!*AB63)</f>
        <v>#REF!</v>
      </c>
      <c r="AE46" s="1075" t="e">
        <f>(#REF!*AE63)-(#REF!*AD63)</f>
        <v>#REF!</v>
      </c>
      <c r="AF46" s="1073" t="e">
        <f>(#REF!*AF63)-(#REF!*AE63)</f>
        <v>#REF!</v>
      </c>
      <c r="AG46" s="1073" t="e">
        <f>(#REF!*AG63)-(#REF!*AF63)</f>
        <v>#REF!</v>
      </c>
      <c r="AH46" s="1073" t="e">
        <f>(#REF!*AH63)-(#REF!*AG63)</f>
        <v>#REF!</v>
      </c>
      <c r="AI46" s="1073" t="e">
        <f>(#REF!*AI63)-(#REF!*AH63)</f>
        <v>#REF!</v>
      </c>
      <c r="AJ46" s="1073"/>
      <c r="AK46" s="1073"/>
      <c r="AL46" s="1072"/>
      <c r="AM46" s="1072"/>
      <c r="AN46" s="312"/>
      <c r="AO46" s="312"/>
      <c r="AP46" s="312"/>
      <c r="AQ46" s="312"/>
      <c r="AR46" s="312"/>
      <c r="AS46" s="312"/>
      <c r="AT46" s="312"/>
      <c r="AU46" s="312"/>
      <c r="AV46" s="312"/>
      <c r="AW46" s="312"/>
      <c r="AX46" s="312"/>
      <c r="AY46" s="258"/>
    </row>
    <row r="47" spans="1:51" ht="18.75" thickBot="1">
      <c r="A47" s="946" t="s">
        <v>14</v>
      </c>
      <c r="B47" s="9"/>
      <c r="C47" s="9"/>
      <c r="D47" s="9"/>
      <c r="E47" s="9"/>
      <c r="F47" s="17"/>
      <c r="G47" s="309"/>
      <c r="H47" s="310"/>
      <c r="I47" s="9"/>
      <c r="J47" s="9"/>
      <c r="K47" s="9"/>
      <c r="L47" s="9"/>
      <c r="M47" s="311"/>
      <c r="N47" s="312" t="e">
        <f>(#REF!*N64)-(#REF!*M64)</f>
        <v>#REF!</v>
      </c>
      <c r="O47" s="312" t="e">
        <f>(#REF!*O64)-(#REF!*N64)</f>
        <v>#REF!</v>
      </c>
      <c r="P47" s="312" t="e">
        <f>(#REF!*P64)-(#REF!*O64)</f>
        <v>#REF!</v>
      </c>
      <c r="Q47" s="312" t="e">
        <f>(#REF!*Q64)-(#REF!*P64)</f>
        <v>#REF!</v>
      </c>
      <c r="R47" s="1072" t="e">
        <f>(#REF!*R64)-(#REF!*Q64)</f>
        <v>#REF!</v>
      </c>
      <c r="S47" s="1072" t="e">
        <f>(#REF!*S64)-(#REF!*R64)</f>
        <v>#REF!</v>
      </c>
      <c r="T47" s="1072" t="e">
        <f>(#REF!*T64)-(#REF!*S64)</f>
        <v>#REF!</v>
      </c>
      <c r="U47" s="1073" t="e">
        <f>(#REF!*U64)-(#REF!*T64)</f>
        <v>#REF!</v>
      </c>
      <c r="V47" s="1074" t="e">
        <f>(#REF!*V64)-(#REF!*U64)</f>
        <v>#REF!</v>
      </c>
      <c r="W47" s="1074" t="e">
        <f>(#REF!*W64)-(#REF!*V64)</f>
        <v>#REF!</v>
      </c>
      <c r="X47" s="1075">
        <v>0</v>
      </c>
      <c r="Y47" s="1075" t="e">
        <f>(#REF!*Y64)-(#REF!*X64)</f>
        <v>#REF!</v>
      </c>
      <c r="Z47" s="1074" t="e">
        <f>(#REF!*Z64)-(#REF!*Y64)</f>
        <v>#REF!</v>
      </c>
      <c r="AA47" s="1074" t="e">
        <f>(#REF!*AA64)-(#REF!*Z64)</f>
        <v>#REF!</v>
      </c>
      <c r="AB47" s="1075" t="e">
        <f>(#REF!*AB64)-(#REF!*AA64)</f>
        <v>#REF!</v>
      </c>
      <c r="AC47" s="1073" t="e">
        <f>(#REF!*AC64)-(#REF!*AB64)</f>
        <v>#REF!</v>
      </c>
      <c r="AD47" s="1075" t="e">
        <f>(#REF!*AM64)-(#REF!*AB64)</f>
        <v>#REF!</v>
      </c>
      <c r="AE47" s="1073" t="e">
        <f>(#REF!*AE64)-(#REF!*AD64)</f>
        <v>#REF!</v>
      </c>
      <c r="AF47" s="1075" t="e">
        <f>(#REF!*AF64)-(#REF!*AE64)</f>
        <v>#REF!</v>
      </c>
      <c r="AG47" s="1075" t="e">
        <f>(#REF!*AG64)-(#REF!*AF64)</f>
        <v>#REF!</v>
      </c>
      <c r="AH47" s="1074" t="e">
        <f>(#REF!*AH64)-(#REF!*AG64)</f>
        <v>#REF!</v>
      </c>
      <c r="AI47" s="1075" t="e">
        <f>(#REF!*AI64)-(#REF!*AH64)</f>
        <v>#REF!</v>
      </c>
      <c r="AJ47" s="1073"/>
      <c r="AK47" s="1073"/>
      <c r="AL47" s="1072"/>
      <c r="AM47" s="1072"/>
      <c r="AN47" s="1072"/>
      <c r="AO47" s="1072"/>
      <c r="AP47" s="1072"/>
      <c r="AQ47" s="1072"/>
      <c r="AR47" s="1072"/>
      <c r="AS47" s="1072"/>
      <c r="AT47" s="1072"/>
      <c r="AU47" s="1072"/>
      <c r="AV47" s="1072"/>
      <c r="AW47" s="1072"/>
      <c r="AX47" s="1072"/>
      <c r="AY47" s="1088"/>
    </row>
    <row r="49" spans="1:51" ht="15.75" thickBot="1">
      <c r="A49" s="25"/>
    </row>
    <row r="50" spans="1:51" ht="15.75" thickBot="1">
      <c r="A50" s="1467" t="s">
        <v>17</v>
      </c>
      <c r="B50" s="1468"/>
      <c r="C50" s="1468"/>
      <c r="D50" s="1468"/>
      <c r="E50" s="1468"/>
      <c r="F50" s="1468"/>
      <c r="G50" s="1468"/>
      <c r="H50" s="1468"/>
      <c r="I50" s="1468"/>
      <c r="J50" s="1468"/>
      <c r="K50" s="1468"/>
      <c r="L50" s="1468"/>
      <c r="M50" s="1468"/>
      <c r="N50" s="1468"/>
      <c r="O50" s="1468"/>
      <c r="P50" s="1468"/>
      <c r="Q50" s="1468"/>
      <c r="R50" s="1468"/>
      <c r="S50" s="1468"/>
      <c r="T50" s="1468"/>
      <c r="U50" s="1468"/>
      <c r="V50" s="1468"/>
      <c r="W50" s="1468"/>
      <c r="X50" s="1468"/>
      <c r="Y50" s="1468"/>
      <c r="Z50" s="1468"/>
      <c r="AA50" s="1468"/>
      <c r="AB50" s="1468"/>
      <c r="AC50" s="1468"/>
      <c r="AD50" s="1468"/>
      <c r="AE50" s="1468"/>
      <c r="AF50" s="1468"/>
      <c r="AG50" s="1468"/>
      <c r="AH50" s="1468"/>
      <c r="AI50" s="1468"/>
      <c r="AJ50" s="1468"/>
      <c r="AK50" s="1468"/>
      <c r="AL50" s="1468"/>
      <c r="AM50" s="1468"/>
      <c r="AN50" s="1468"/>
      <c r="AO50" s="1468"/>
      <c r="AP50" s="1468"/>
      <c r="AQ50" s="1468"/>
      <c r="AR50" s="1468"/>
      <c r="AS50" s="1468"/>
      <c r="AT50" s="1468"/>
      <c r="AU50" s="1468"/>
      <c r="AV50" s="1468"/>
      <c r="AW50" s="1468"/>
      <c r="AX50" s="1468"/>
      <c r="AY50" s="1469"/>
    </row>
    <row r="51" spans="1:51" ht="20.25" customHeight="1" thickBot="1">
      <c r="A51" s="1378" t="s">
        <v>1</v>
      </c>
      <c r="B51" s="1051">
        <v>3</v>
      </c>
      <c r="C51" s="1051">
        <v>4</v>
      </c>
      <c r="D51" s="1051">
        <v>5</v>
      </c>
      <c r="E51" s="1051">
        <v>6</v>
      </c>
      <c r="F51" s="1051">
        <v>7</v>
      </c>
      <c r="G51" s="1051">
        <v>8</v>
      </c>
      <c r="H51" s="1051">
        <v>9</v>
      </c>
      <c r="I51" s="1051">
        <v>10</v>
      </c>
      <c r="J51" s="1051">
        <v>11</v>
      </c>
      <c r="K51" s="1051">
        <v>12</v>
      </c>
      <c r="L51" s="1051">
        <v>13</v>
      </c>
      <c r="M51" s="1052">
        <v>14</v>
      </c>
      <c r="N51" s="1051">
        <v>15</v>
      </c>
      <c r="O51" s="1052">
        <v>16</v>
      </c>
      <c r="P51" s="1052">
        <v>17</v>
      </c>
      <c r="Q51" s="1052">
        <v>18</v>
      </c>
      <c r="R51" s="1052">
        <v>19</v>
      </c>
      <c r="S51" s="1052">
        <v>20</v>
      </c>
      <c r="T51" s="1052">
        <v>21</v>
      </c>
      <c r="U51" s="1052">
        <v>22</v>
      </c>
      <c r="V51" s="1051">
        <v>23</v>
      </c>
      <c r="W51" s="1052">
        <v>24</v>
      </c>
      <c r="X51" s="1052">
        <v>25</v>
      </c>
      <c r="Y51" s="1053">
        <v>26</v>
      </c>
      <c r="Z51" s="1053">
        <v>27</v>
      </c>
      <c r="AA51" s="1053">
        <v>28</v>
      </c>
      <c r="AB51" s="1053">
        <v>29</v>
      </c>
      <c r="AC51" s="1136">
        <v>30</v>
      </c>
      <c r="AD51" s="1136">
        <v>31</v>
      </c>
      <c r="AE51" s="1377">
        <v>32</v>
      </c>
      <c r="AF51" s="1187">
        <v>33</v>
      </c>
      <c r="AG51" s="1187">
        <v>34</v>
      </c>
      <c r="AH51" s="1187">
        <v>35</v>
      </c>
      <c r="AI51" s="1187">
        <v>36</v>
      </c>
      <c r="AJ51" s="1187">
        <v>37</v>
      </c>
      <c r="AK51" s="1187">
        <v>38</v>
      </c>
      <c r="AL51" s="1187">
        <v>39</v>
      </c>
      <c r="AM51" s="1136">
        <v>40</v>
      </c>
      <c r="AN51" s="1187">
        <v>41</v>
      </c>
      <c r="AO51" s="1187">
        <v>42</v>
      </c>
      <c r="AP51" s="1187">
        <v>43</v>
      </c>
      <c r="AQ51" s="1187">
        <v>44</v>
      </c>
      <c r="AR51" s="1187">
        <v>45</v>
      </c>
      <c r="AS51" s="1187">
        <v>46</v>
      </c>
      <c r="AT51" s="1187">
        <v>47</v>
      </c>
      <c r="AU51" s="1187">
        <v>48</v>
      </c>
      <c r="AV51" s="1187">
        <v>49</v>
      </c>
      <c r="AW51" s="1187">
        <v>50</v>
      </c>
      <c r="AX51" s="1187">
        <v>51</v>
      </c>
      <c r="AY51" s="1376">
        <v>52</v>
      </c>
    </row>
    <row r="52" spans="1:51">
      <c r="A52" s="164" t="s">
        <v>2</v>
      </c>
      <c r="B52" s="216">
        <v>142.86774798927613</v>
      </c>
      <c r="C52" s="185">
        <v>135.70520833333333</v>
      </c>
      <c r="D52" s="715">
        <v>155</v>
      </c>
      <c r="E52" s="716">
        <v>143</v>
      </c>
      <c r="F52" s="249">
        <v>147.64902621722845</v>
      </c>
      <c r="G52" s="250">
        <v>156</v>
      </c>
      <c r="H52" s="248">
        <v>143</v>
      </c>
      <c r="I52" s="250">
        <v>139</v>
      </c>
      <c r="J52" s="250">
        <v>138</v>
      </c>
      <c r="K52" s="250">
        <v>158</v>
      </c>
      <c r="L52" s="250">
        <v>154.77281496062992</v>
      </c>
      <c r="M52" s="272">
        <v>161</v>
      </c>
      <c r="N52" s="472">
        <v>168</v>
      </c>
      <c r="O52" s="272">
        <v>149.60967706013361</v>
      </c>
      <c r="P52" s="269">
        <v>144.16753984063743</v>
      </c>
      <c r="Q52" s="269">
        <v>137.79162715517242</v>
      </c>
      <c r="R52" s="472">
        <v>155.44958668197475</v>
      </c>
      <c r="S52" s="269">
        <v>143</v>
      </c>
      <c r="T52" s="272">
        <v>142.19999999999999</v>
      </c>
      <c r="U52" s="272">
        <v>145.24</v>
      </c>
      <c r="V52" s="269">
        <v>143</v>
      </c>
      <c r="W52" s="272">
        <v>147</v>
      </c>
      <c r="X52" s="272">
        <v>164</v>
      </c>
      <c r="Y52" s="269">
        <v>150</v>
      </c>
      <c r="Z52" s="272">
        <v>157</v>
      </c>
      <c r="AA52" s="269">
        <v>139</v>
      </c>
      <c r="AB52" s="272">
        <v>147</v>
      </c>
      <c r="AC52" s="472">
        <v>153</v>
      </c>
      <c r="AD52" s="269">
        <v>150</v>
      </c>
      <c r="AE52" s="272">
        <v>141</v>
      </c>
      <c r="AF52" s="272">
        <v>139</v>
      </c>
      <c r="AG52" s="272">
        <v>147</v>
      </c>
      <c r="AH52" s="269">
        <v>144</v>
      </c>
      <c r="AI52" s="272">
        <v>144</v>
      </c>
      <c r="AJ52" s="1311"/>
      <c r="AK52" s="1311"/>
      <c r="AL52" s="1039"/>
      <c r="AM52" s="1039"/>
      <c r="AN52" s="1363"/>
      <c r="AO52" s="1363"/>
      <c r="AP52" s="1363"/>
      <c r="AQ52" s="1363"/>
      <c r="AR52" s="1363"/>
      <c r="AS52" s="1363"/>
      <c r="AT52" s="1363"/>
      <c r="AU52" s="1363"/>
      <c r="AV52" s="1363"/>
      <c r="AW52" s="1363"/>
      <c r="AX52" s="1363"/>
      <c r="AY52" s="1373"/>
    </row>
    <row r="53" spans="1:51">
      <c r="A53" s="3" t="s">
        <v>3</v>
      </c>
      <c r="B53" s="197"/>
      <c r="C53" s="196">
        <v>161.84969057665262</v>
      </c>
      <c r="D53" s="242">
        <v>157</v>
      </c>
      <c r="E53" s="166">
        <v>156</v>
      </c>
      <c r="F53" s="62">
        <v>151.84678217821784</v>
      </c>
      <c r="G53" s="62">
        <v>149</v>
      </c>
      <c r="H53" s="62">
        <v>140</v>
      </c>
      <c r="I53" s="241">
        <v>153</v>
      </c>
      <c r="J53" s="63">
        <v>154</v>
      </c>
      <c r="K53" s="63">
        <v>157</v>
      </c>
      <c r="L53" s="63">
        <v>158.06554511278193</v>
      </c>
      <c r="M53" s="44">
        <v>183</v>
      </c>
      <c r="N53" s="266">
        <v>158</v>
      </c>
      <c r="O53" s="44">
        <v>153.0360054347826</v>
      </c>
      <c r="P53" s="266">
        <v>144.33961403508772</v>
      </c>
      <c r="Q53" s="266">
        <v>142.42709803921568</v>
      </c>
      <c r="R53" s="266">
        <v>141.16222993827159</v>
      </c>
      <c r="S53" s="266">
        <v>139</v>
      </c>
      <c r="T53" s="267">
        <v>149.05000000000001</v>
      </c>
      <c r="U53" s="44">
        <v>142.37</v>
      </c>
      <c r="V53" s="44">
        <v>147</v>
      </c>
      <c r="W53" s="44">
        <v>148</v>
      </c>
      <c r="X53" s="266">
        <v>143</v>
      </c>
      <c r="Y53" s="44">
        <v>143</v>
      </c>
      <c r="Z53" s="266">
        <v>140</v>
      </c>
      <c r="AA53" s="44">
        <v>148</v>
      </c>
      <c r="AB53" s="266">
        <v>136</v>
      </c>
      <c r="AC53" s="267">
        <v>148</v>
      </c>
      <c r="AD53" s="266">
        <v>139</v>
      </c>
      <c r="AE53" s="44">
        <v>145</v>
      </c>
      <c r="AF53" s="44">
        <v>146</v>
      </c>
      <c r="AG53" s="266">
        <v>136</v>
      </c>
      <c r="AH53" s="267">
        <v>139</v>
      </c>
      <c r="AI53" s="44">
        <v>144</v>
      </c>
      <c r="AJ53" s="1312"/>
      <c r="AK53" s="1312"/>
      <c r="AL53" s="1040"/>
      <c r="AM53" s="1040"/>
      <c r="AN53" s="1030"/>
      <c r="AO53" s="1030"/>
      <c r="AP53" s="1030"/>
      <c r="AQ53" s="1030"/>
      <c r="AR53" s="1030"/>
      <c r="AS53" s="1030"/>
      <c r="AT53" s="1030"/>
      <c r="AU53" s="1030"/>
      <c r="AV53" s="1030"/>
      <c r="AW53" s="1030"/>
      <c r="AX53" s="1030"/>
      <c r="AY53" s="1049"/>
    </row>
    <row r="54" spans="1:51">
      <c r="A54" s="3" t="s">
        <v>4</v>
      </c>
      <c r="B54" s="197">
        <v>126.7944745762712</v>
      </c>
      <c r="C54" s="195">
        <v>130.71709323583181</v>
      </c>
      <c r="D54" s="242">
        <v>130</v>
      </c>
      <c r="E54" s="582">
        <v>138</v>
      </c>
      <c r="F54" s="62">
        <v>137.03182374541004</v>
      </c>
      <c r="G54" s="62">
        <v>131</v>
      </c>
      <c r="H54" s="63">
        <v>132</v>
      </c>
      <c r="I54" s="63">
        <v>131</v>
      </c>
      <c r="J54" s="63">
        <v>129</v>
      </c>
      <c r="K54" s="63">
        <v>121</v>
      </c>
      <c r="L54" s="63">
        <v>124.02711899791231</v>
      </c>
      <c r="M54" s="44">
        <v>142</v>
      </c>
      <c r="N54" s="267">
        <v>143</v>
      </c>
      <c r="O54" s="44">
        <v>127.37802110817941</v>
      </c>
      <c r="P54" s="44">
        <v>134.26731382978724</v>
      </c>
      <c r="Q54" s="266">
        <v>123.8143498273878</v>
      </c>
      <c r="R54" s="267">
        <v>132.60307790549172</v>
      </c>
      <c r="S54" s="266">
        <v>129</v>
      </c>
      <c r="T54" s="44">
        <v>127.31</v>
      </c>
      <c r="U54" s="44">
        <v>133.08000000000001</v>
      </c>
      <c r="V54" s="44">
        <v>138</v>
      </c>
      <c r="W54" s="44">
        <v>142</v>
      </c>
      <c r="X54" s="44">
        <v>151</v>
      </c>
      <c r="Y54" s="44">
        <v>143</v>
      </c>
      <c r="Z54" s="44">
        <v>143</v>
      </c>
      <c r="AA54" s="44">
        <v>150</v>
      </c>
      <c r="AB54" s="266">
        <v>140</v>
      </c>
      <c r="AC54" s="267">
        <v>146</v>
      </c>
      <c r="AD54" s="266">
        <v>142</v>
      </c>
      <c r="AE54" s="44">
        <v>140</v>
      </c>
      <c r="AF54" s="44">
        <v>139</v>
      </c>
      <c r="AG54" s="266">
        <v>131</v>
      </c>
      <c r="AH54" s="267">
        <v>136</v>
      </c>
      <c r="AI54" s="44">
        <v>142</v>
      </c>
      <c r="AJ54" s="1312"/>
      <c r="AK54" s="1312"/>
      <c r="AL54" s="1040"/>
      <c r="AM54" s="1040"/>
      <c r="AN54" s="1030"/>
      <c r="AO54" s="1030"/>
      <c r="AP54" s="1030"/>
      <c r="AQ54" s="1030"/>
      <c r="AR54" s="1030"/>
      <c r="AS54" s="1030"/>
      <c r="AT54" s="1030"/>
      <c r="AU54" s="1030"/>
      <c r="AV54" s="1030"/>
      <c r="AW54" s="1030"/>
      <c r="AX54" s="1030"/>
      <c r="AY54" s="1049"/>
    </row>
    <row r="55" spans="1:51">
      <c r="A55" s="3" t="s">
        <v>5</v>
      </c>
      <c r="B55" s="197">
        <v>149.03370179948587</v>
      </c>
      <c r="C55" s="196">
        <v>140.23467185761959</v>
      </c>
      <c r="D55" s="242">
        <v>134</v>
      </c>
      <c r="E55" s="582">
        <v>147</v>
      </c>
      <c r="F55" s="62">
        <v>131.31240671641791</v>
      </c>
      <c r="G55" s="62">
        <v>134</v>
      </c>
      <c r="H55" s="63">
        <v>139</v>
      </c>
      <c r="I55" s="63">
        <v>132</v>
      </c>
      <c r="J55" s="63">
        <v>148</v>
      </c>
      <c r="K55" s="63">
        <v>142</v>
      </c>
      <c r="L55" s="63">
        <v>145.81937823834195</v>
      </c>
      <c r="M55" s="44">
        <v>169</v>
      </c>
      <c r="N55" s="266">
        <v>159</v>
      </c>
      <c r="O55" s="44">
        <v>151.86337662337664</v>
      </c>
      <c r="P55" s="266">
        <v>140.09421933085503</v>
      </c>
      <c r="Q55" s="266">
        <v>138.83918941979522</v>
      </c>
      <c r="R55" s="267">
        <v>143.84903010033446</v>
      </c>
      <c r="S55" s="44">
        <v>145</v>
      </c>
      <c r="T55" s="267">
        <v>149.26</v>
      </c>
      <c r="U55" s="44">
        <v>151.96</v>
      </c>
      <c r="V55" s="44">
        <v>161</v>
      </c>
      <c r="W55" s="266">
        <v>155</v>
      </c>
      <c r="X55" s="44">
        <v>157</v>
      </c>
      <c r="Y55" s="44">
        <v>156</v>
      </c>
      <c r="Z55" s="44">
        <v>160</v>
      </c>
      <c r="AA55" s="44">
        <v>158</v>
      </c>
      <c r="AB55" s="266">
        <v>149</v>
      </c>
      <c r="AC55" s="267">
        <v>158</v>
      </c>
      <c r="AD55" s="266">
        <v>148</v>
      </c>
      <c r="AE55" s="44">
        <v>153</v>
      </c>
      <c r="AF55" s="44">
        <v>144</v>
      </c>
      <c r="AG55" s="44">
        <v>150</v>
      </c>
      <c r="AH55" s="267">
        <v>166</v>
      </c>
      <c r="AI55" s="44">
        <v>153</v>
      </c>
      <c r="AJ55" s="1312"/>
      <c r="AK55" s="1312"/>
      <c r="AL55" s="1040"/>
      <c r="AM55" s="1040"/>
      <c r="AN55" s="1030"/>
      <c r="AO55" s="1030"/>
      <c r="AP55" s="1030"/>
      <c r="AQ55" s="1030"/>
      <c r="AR55" s="1030"/>
      <c r="AS55" s="1030"/>
      <c r="AT55" s="1030"/>
      <c r="AU55" s="1030"/>
      <c r="AV55" s="1030"/>
      <c r="AW55" s="1030"/>
      <c r="AX55" s="1030"/>
      <c r="AY55" s="1049"/>
    </row>
    <row r="56" spans="1:51">
      <c r="A56" s="3" t="s">
        <v>6</v>
      </c>
      <c r="B56" s="197">
        <v>143.93013237063778</v>
      </c>
      <c r="C56" s="196">
        <v>144.37458579881655</v>
      </c>
      <c r="D56" s="581">
        <v>145</v>
      </c>
      <c r="E56" s="166">
        <v>138</v>
      </c>
      <c r="F56" s="63">
        <v>147.73249999999999</v>
      </c>
      <c r="G56" s="62">
        <v>147</v>
      </c>
      <c r="H56" s="63">
        <v>143</v>
      </c>
      <c r="I56" s="63">
        <v>145</v>
      </c>
      <c r="J56" s="63">
        <v>149</v>
      </c>
      <c r="K56" s="63">
        <v>153</v>
      </c>
      <c r="L56" s="63">
        <v>139.97061708860758</v>
      </c>
      <c r="M56" s="44">
        <v>170</v>
      </c>
      <c r="N56" s="266">
        <v>166</v>
      </c>
      <c r="O56" s="44">
        <v>149.20599812558575</v>
      </c>
      <c r="P56" s="266">
        <v>144.80415630550624</v>
      </c>
      <c r="Q56" s="44">
        <v>151.81095350669818</v>
      </c>
      <c r="R56" s="266">
        <v>146.43364990689011</v>
      </c>
      <c r="S56" s="44">
        <v>146</v>
      </c>
      <c r="T56" s="267">
        <v>149.03</v>
      </c>
      <c r="U56" s="44">
        <v>161.97999999999999</v>
      </c>
      <c r="V56" s="266">
        <v>154</v>
      </c>
      <c r="W56" s="44">
        <v>162</v>
      </c>
      <c r="X56" s="44">
        <v>158</v>
      </c>
      <c r="Y56" s="267">
        <v>159</v>
      </c>
      <c r="Z56" s="266">
        <v>153</v>
      </c>
      <c r="AA56" s="44">
        <v>158</v>
      </c>
      <c r="AB56" s="266">
        <v>150</v>
      </c>
      <c r="AC56" s="267">
        <v>155</v>
      </c>
      <c r="AD56" s="266">
        <v>154</v>
      </c>
      <c r="AE56" s="44">
        <v>151</v>
      </c>
      <c r="AF56" s="44">
        <v>146</v>
      </c>
      <c r="AG56" s="44">
        <v>146</v>
      </c>
      <c r="AH56" s="267">
        <v>155</v>
      </c>
      <c r="AI56" s="44">
        <v>150</v>
      </c>
      <c r="AJ56" s="1312"/>
      <c r="AK56" s="1312"/>
      <c r="AL56" s="1040"/>
      <c r="AM56" s="1040"/>
      <c r="AN56" s="1030"/>
      <c r="AO56" s="1030"/>
      <c r="AP56" s="1030"/>
      <c r="AQ56" s="1030"/>
      <c r="AR56" s="1030"/>
      <c r="AS56" s="1030"/>
      <c r="AT56" s="1030"/>
      <c r="AU56" s="1030"/>
      <c r="AV56" s="1030"/>
      <c r="AW56" s="1030"/>
      <c r="AX56" s="1030"/>
      <c r="AY56" s="1049"/>
    </row>
    <row r="57" spans="1:51">
      <c r="A57" s="3" t="s">
        <v>7</v>
      </c>
      <c r="B57" s="197">
        <v>112.96501006036218</v>
      </c>
      <c r="C57" s="195">
        <v>105.70916309012875</v>
      </c>
      <c r="D57" s="581">
        <v>130</v>
      </c>
      <c r="E57" s="582">
        <v>130</v>
      </c>
      <c r="F57" s="62">
        <v>124.63253234750462</v>
      </c>
      <c r="G57" s="63">
        <v>134</v>
      </c>
      <c r="H57" s="63">
        <v>124</v>
      </c>
      <c r="I57" s="62">
        <v>112</v>
      </c>
      <c r="J57" s="63">
        <v>122</v>
      </c>
      <c r="K57" s="63">
        <v>115</v>
      </c>
      <c r="L57" s="63">
        <v>115.41211610486891</v>
      </c>
      <c r="M57" s="44">
        <v>141</v>
      </c>
      <c r="N57" s="266">
        <v>134</v>
      </c>
      <c r="O57" s="44">
        <v>116.34633644859814</v>
      </c>
      <c r="P57" s="44">
        <v>131.46591836734694</v>
      </c>
      <c r="Q57" s="266">
        <v>127.61381034482758</v>
      </c>
      <c r="R57" s="266">
        <v>118.37013355592656</v>
      </c>
      <c r="S57" s="44">
        <v>119</v>
      </c>
      <c r="T57" s="44">
        <v>118.72</v>
      </c>
      <c r="U57" s="44">
        <v>115.15</v>
      </c>
      <c r="V57" s="44">
        <v>123</v>
      </c>
      <c r="W57" s="44">
        <v>152</v>
      </c>
      <c r="X57" s="44">
        <v>131</v>
      </c>
      <c r="Y57" s="44">
        <v>133</v>
      </c>
      <c r="Z57" s="44">
        <v>134</v>
      </c>
      <c r="AA57" s="44">
        <v>143</v>
      </c>
      <c r="AB57" s="266">
        <v>130</v>
      </c>
      <c r="AC57" s="267">
        <v>142</v>
      </c>
      <c r="AD57" s="266">
        <v>131</v>
      </c>
      <c r="AE57" s="44">
        <v>139</v>
      </c>
      <c r="AF57" s="44">
        <v>137</v>
      </c>
      <c r="AG57" s="44">
        <v>139</v>
      </c>
      <c r="AH57" s="267">
        <v>142</v>
      </c>
      <c r="AI57" s="44">
        <v>143</v>
      </c>
      <c r="AJ57" s="1312"/>
      <c r="AK57" s="1312"/>
      <c r="AL57" s="1040"/>
      <c r="AM57" s="1040"/>
      <c r="AN57" s="1030"/>
      <c r="AO57" s="1030"/>
      <c r="AP57" s="1030"/>
      <c r="AQ57" s="1030"/>
      <c r="AR57" s="1030"/>
      <c r="AS57" s="1030"/>
      <c r="AT57" s="1030"/>
      <c r="AU57" s="1030"/>
      <c r="AV57" s="1030"/>
      <c r="AW57" s="1030"/>
      <c r="AX57" s="1030"/>
      <c r="AY57" s="1049"/>
    </row>
    <row r="58" spans="1:51">
      <c r="A58" s="3" t="s">
        <v>8</v>
      </c>
      <c r="B58" s="197">
        <v>150.95453333333333</v>
      </c>
      <c r="C58" s="32">
        <v>149.00907407407408</v>
      </c>
      <c r="D58" s="581"/>
      <c r="E58" s="582"/>
      <c r="F58" s="63">
        <v>204.74780487804878</v>
      </c>
      <c r="G58" s="63">
        <v>121</v>
      </c>
      <c r="H58" s="63">
        <v>125</v>
      </c>
      <c r="I58" s="63">
        <v>153</v>
      </c>
      <c r="J58" s="63">
        <v>124</v>
      </c>
      <c r="K58" s="63">
        <v>128</v>
      </c>
      <c r="L58" s="63">
        <v>131.28781021897811</v>
      </c>
      <c r="M58" s="44">
        <v>160</v>
      </c>
      <c r="N58" s="266">
        <v>133</v>
      </c>
      <c r="O58" s="44">
        <v>141.18146341463415</v>
      </c>
      <c r="P58" s="266">
        <v>115.378</v>
      </c>
      <c r="Q58" s="44">
        <v>126.38078014184396</v>
      </c>
      <c r="R58" s="266">
        <v>113.71688622754492</v>
      </c>
      <c r="S58" s="44">
        <v>121</v>
      </c>
      <c r="T58" s="44">
        <v>116.67</v>
      </c>
      <c r="U58" s="44">
        <v>133.37</v>
      </c>
      <c r="V58" s="44">
        <v>146</v>
      </c>
      <c r="W58" s="44">
        <v>150</v>
      </c>
      <c r="X58" s="44">
        <v>142</v>
      </c>
      <c r="Y58" s="44">
        <v>142</v>
      </c>
      <c r="Z58" s="44">
        <v>166</v>
      </c>
      <c r="AA58" s="44">
        <v>143</v>
      </c>
      <c r="AB58" s="44">
        <v>143</v>
      </c>
      <c r="AC58" s="44">
        <v>120</v>
      </c>
      <c r="AD58" s="44">
        <v>131</v>
      </c>
      <c r="AE58" s="44">
        <v>125</v>
      </c>
      <c r="AF58" s="44">
        <v>163</v>
      </c>
      <c r="AG58" s="266">
        <v>120</v>
      </c>
      <c r="AH58" s="267">
        <v>164</v>
      </c>
      <c r="AI58" s="266">
        <v>150</v>
      </c>
      <c r="AJ58" s="1312"/>
      <c r="AK58" s="1312"/>
      <c r="AL58" s="1040"/>
      <c r="AM58" s="1040"/>
      <c r="AN58" s="1030"/>
      <c r="AO58" s="1030"/>
      <c r="AP58" s="1030"/>
      <c r="AQ58" s="1030"/>
      <c r="AR58" s="1030"/>
      <c r="AS58" s="1030"/>
      <c r="AT58" s="1030"/>
      <c r="AU58" s="1030"/>
      <c r="AV58" s="1030"/>
      <c r="AW58" s="1030"/>
      <c r="AX58" s="1030"/>
      <c r="AY58" s="1049"/>
    </row>
    <row r="59" spans="1:51">
      <c r="A59" s="3" t="s">
        <v>9</v>
      </c>
      <c r="B59" s="197">
        <v>151.80521428571427</v>
      </c>
      <c r="C59" s="199">
        <v>84.930416666666659</v>
      </c>
      <c r="D59" s="581"/>
      <c r="E59" s="582"/>
      <c r="F59" s="63">
        <v>131.94936842105264</v>
      </c>
      <c r="G59" s="63">
        <v>105</v>
      </c>
      <c r="H59" s="63">
        <v>119</v>
      </c>
      <c r="I59" s="62">
        <v>128</v>
      </c>
      <c r="J59" s="63">
        <v>110</v>
      </c>
      <c r="K59" s="63">
        <v>104</v>
      </c>
      <c r="L59" s="63">
        <v>118.15763440860215</v>
      </c>
      <c r="M59" s="44">
        <v>132</v>
      </c>
      <c r="N59" s="266">
        <v>126</v>
      </c>
      <c r="O59" s="44">
        <v>112.09882681564245</v>
      </c>
      <c r="P59" s="266">
        <v>105.90191358024691</v>
      </c>
      <c r="Q59" s="44">
        <v>111.81584337349398</v>
      </c>
      <c r="R59" s="266">
        <v>101.51092485549133</v>
      </c>
      <c r="S59" s="44">
        <v>102</v>
      </c>
      <c r="T59" s="267">
        <v>104.49</v>
      </c>
      <c r="U59" s="44">
        <v>111.28</v>
      </c>
      <c r="V59" s="44">
        <v>113</v>
      </c>
      <c r="W59" s="44">
        <v>114</v>
      </c>
      <c r="X59" s="44">
        <v>106</v>
      </c>
      <c r="Y59" s="44">
        <v>94</v>
      </c>
      <c r="Z59" s="44">
        <v>102</v>
      </c>
      <c r="AA59" s="44">
        <v>131</v>
      </c>
      <c r="AB59" s="44">
        <v>113</v>
      </c>
      <c r="AC59" s="44">
        <v>107</v>
      </c>
      <c r="AD59" s="44">
        <v>77</v>
      </c>
      <c r="AE59" s="44">
        <v>108</v>
      </c>
      <c r="AF59" s="44">
        <v>111</v>
      </c>
      <c r="AG59" s="266">
        <v>106</v>
      </c>
      <c r="AH59" s="267">
        <v>114</v>
      </c>
      <c r="AI59" s="266">
        <v>110</v>
      </c>
      <c r="AJ59" s="1313"/>
      <c r="AK59" s="1313"/>
      <c r="AL59" s="1041"/>
      <c r="AM59" s="1041"/>
      <c r="AN59" s="1030"/>
      <c r="AO59" s="1030"/>
      <c r="AP59" s="1030"/>
      <c r="AQ59" s="1030"/>
      <c r="AR59" s="1030"/>
      <c r="AS59" s="1030"/>
      <c r="AT59" s="1030"/>
      <c r="AU59" s="1030"/>
      <c r="AV59" s="1030"/>
      <c r="AW59" s="1030"/>
      <c r="AX59" s="1030"/>
      <c r="AY59" s="1049"/>
    </row>
    <row r="60" spans="1:51">
      <c r="A60" s="3" t="s">
        <v>10</v>
      </c>
      <c r="B60" s="197">
        <v>119.81457489878542</v>
      </c>
      <c r="C60" s="195">
        <v>111.74833333333333</v>
      </c>
      <c r="D60" s="242">
        <v>106</v>
      </c>
      <c r="E60" s="582">
        <v>97</v>
      </c>
      <c r="F60" s="63">
        <v>116.89959595959596</v>
      </c>
      <c r="G60" s="63">
        <v>116</v>
      </c>
      <c r="H60" s="62">
        <v>89</v>
      </c>
      <c r="I60" s="62">
        <v>104</v>
      </c>
      <c r="J60" s="63">
        <v>108</v>
      </c>
      <c r="K60" s="63">
        <v>103</v>
      </c>
      <c r="L60" s="63">
        <v>110.50126666666665</v>
      </c>
      <c r="M60" s="44">
        <v>125</v>
      </c>
      <c r="N60" s="267">
        <v>130</v>
      </c>
      <c r="O60" s="44">
        <v>108.29796428571429</v>
      </c>
      <c r="P60" s="266">
        <v>101.96379166666701</v>
      </c>
      <c r="Q60" s="44">
        <v>103.44096551724138</v>
      </c>
      <c r="R60" s="266">
        <v>98.243663003663002</v>
      </c>
      <c r="S60" s="266">
        <v>95</v>
      </c>
      <c r="T60" s="44">
        <v>101.1</v>
      </c>
      <c r="U60" s="44">
        <v>101.95</v>
      </c>
      <c r="V60" s="44">
        <v>107</v>
      </c>
      <c r="W60" s="44">
        <v>96</v>
      </c>
      <c r="X60" s="44">
        <v>117</v>
      </c>
      <c r="Y60" s="44">
        <v>115</v>
      </c>
      <c r="Z60" s="266">
        <v>106</v>
      </c>
      <c r="AA60" s="44">
        <v>113</v>
      </c>
      <c r="AB60" s="44">
        <v>106</v>
      </c>
      <c r="AC60" s="44">
        <v>119</v>
      </c>
      <c r="AD60" s="44">
        <v>126</v>
      </c>
      <c r="AE60" s="44">
        <v>100</v>
      </c>
      <c r="AF60" s="44">
        <v>115</v>
      </c>
      <c r="AG60" s="266">
        <v>112</v>
      </c>
      <c r="AH60" s="267">
        <v>119</v>
      </c>
      <c r="AI60" s="266">
        <v>110</v>
      </c>
      <c r="AJ60" s="1312"/>
      <c r="AK60" s="1312"/>
      <c r="AL60" s="1040"/>
      <c r="AM60" s="1040"/>
      <c r="AN60" s="1030"/>
      <c r="AO60" s="1030"/>
      <c r="AP60" s="1030"/>
      <c r="AQ60" s="1030"/>
      <c r="AR60" s="1030"/>
      <c r="AS60" s="1030"/>
      <c r="AT60" s="1030"/>
      <c r="AU60" s="1030"/>
      <c r="AV60" s="1030"/>
      <c r="AW60" s="1030"/>
      <c r="AX60" s="1030"/>
      <c r="AY60" s="1049"/>
    </row>
    <row r="61" spans="1:51" ht="15.75" thickBot="1">
      <c r="A61" s="6" t="s">
        <v>11</v>
      </c>
      <c r="B61" s="214">
        <v>109.62110132158591</v>
      </c>
      <c r="C61" s="202">
        <v>114.98512280701755</v>
      </c>
      <c r="D61" s="247">
        <v>112</v>
      </c>
      <c r="E61" s="580">
        <v>120</v>
      </c>
      <c r="F61" s="70">
        <v>110.72908602150538</v>
      </c>
      <c r="G61" s="245">
        <v>109</v>
      </c>
      <c r="H61" s="245">
        <v>106</v>
      </c>
      <c r="I61" s="70">
        <v>124</v>
      </c>
      <c r="J61" s="245">
        <v>119</v>
      </c>
      <c r="K61" s="245">
        <v>112</v>
      </c>
      <c r="L61" s="245">
        <v>120.38505966587111</v>
      </c>
      <c r="M61" s="257">
        <v>121</v>
      </c>
      <c r="N61" s="268">
        <v>127</v>
      </c>
      <c r="O61" s="257">
        <v>71.944415405777164</v>
      </c>
      <c r="P61" s="257">
        <v>110.47973809523809</v>
      </c>
      <c r="Q61" s="270">
        <v>107.79249504950495</v>
      </c>
      <c r="R61" s="270">
        <v>105.30885771543086</v>
      </c>
      <c r="S61" s="257">
        <v>118</v>
      </c>
      <c r="T61" s="257">
        <v>105.92</v>
      </c>
      <c r="U61" s="257">
        <v>110.73</v>
      </c>
      <c r="V61" s="270">
        <v>108</v>
      </c>
      <c r="W61" s="257">
        <v>123</v>
      </c>
      <c r="X61" s="257">
        <v>110</v>
      </c>
      <c r="Y61" s="268">
        <v>122</v>
      </c>
      <c r="Z61" s="257">
        <v>122</v>
      </c>
      <c r="AA61" s="257">
        <v>119</v>
      </c>
      <c r="AB61" s="257">
        <v>113</v>
      </c>
      <c r="AC61" s="257">
        <v>123</v>
      </c>
      <c r="AD61" s="257">
        <v>129</v>
      </c>
      <c r="AE61" s="257">
        <v>125</v>
      </c>
      <c r="AF61" s="257">
        <v>119</v>
      </c>
      <c r="AG61" s="270">
        <v>109</v>
      </c>
      <c r="AH61" s="268">
        <v>115</v>
      </c>
      <c r="AI61" s="270">
        <v>110</v>
      </c>
      <c r="AJ61" s="1312"/>
      <c r="AK61" s="1312"/>
      <c r="AL61" s="1040"/>
      <c r="AM61" s="1040"/>
      <c r="AN61" s="1374"/>
      <c r="AO61" s="1374"/>
      <c r="AP61" s="1374"/>
      <c r="AQ61" s="1374"/>
      <c r="AR61" s="1374"/>
      <c r="AS61" s="1374"/>
      <c r="AT61" s="1374"/>
      <c r="AU61" s="1374"/>
      <c r="AV61" s="1374"/>
      <c r="AW61" s="1374"/>
      <c r="AX61" s="1374"/>
      <c r="AY61" s="1375"/>
    </row>
    <row r="62" spans="1:51" ht="15.75">
      <c r="A62" s="944" t="s">
        <v>12</v>
      </c>
      <c r="B62" s="216">
        <v>141.57631239388797</v>
      </c>
      <c r="C62" s="217">
        <v>142.99715156130995</v>
      </c>
      <c r="D62" s="579">
        <v>146</v>
      </c>
      <c r="E62" s="226">
        <v>145</v>
      </c>
      <c r="F62" s="248">
        <v>143.80533371472157</v>
      </c>
      <c r="G62" s="249">
        <v>144</v>
      </c>
      <c r="H62" s="250">
        <v>140</v>
      </c>
      <c r="I62" s="250">
        <v>141</v>
      </c>
      <c r="J62" s="250">
        <v>145</v>
      </c>
      <c r="K62" s="250">
        <v>147</v>
      </c>
      <c r="L62" s="250">
        <v>144.69424908424909</v>
      </c>
      <c r="M62" s="272">
        <v>165</v>
      </c>
      <c r="N62" s="269">
        <v>159</v>
      </c>
      <c r="O62" s="272">
        <v>147.42247691690085</v>
      </c>
      <c r="P62" s="272">
        <v>142.02653001176932</v>
      </c>
      <c r="Q62" s="269">
        <v>140.1101904589153</v>
      </c>
      <c r="R62" s="472">
        <v>143.96249616858236</v>
      </c>
      <c r="S62" s="269">
        <v>141</v>
      </c>
      <c r="T62" s="472">
        <v>145</v>
      </c>
      <c r="U62" s="272">
        <v>139</v>
      </c>
      <c r="V62" s="272">
        <v>149</v>
      </c>
      <c r="W62" s="272">
        <v>151</v>
      </c>
      <c r="X62" s="272">
        <v>155</v>
      </c>
      <c r="Y62" s="272">
        <v>150</v>
      </c>
      <c r="Z62" s="272">
        <v>150</v>
      </c>
      <c r="AA62" s="272">
        <v>151</v>
      </c>
      <c r="AB62" s="272">
        <v>144</v>
      </c>
      <c r="AC62" s="272">
        <v>152</v>
      </c>
      <c r="AD62" s="269">
        <v>147</v>
      </c>
      <c r="AE62" s="272">
        <v>147</v>
      </c>
      <c r="AF62" s="272">
        <v>144</v>
      </c>
      <c r="AG62" s="272">
        <v>143</v>
      </c>
      <c r="AH62" s="272">
        <v>149</v>
      </c>
      <c r="AI62" s="272">
        <v>147</v>
      </c>
      <c r="AJ62" s="1314"/>
      <c r="AK62" s="1314"/>
      <c r="AL62" s="1042"/>
      <c r="AM62" s="1042"/>
      <c r="AN62" s="1032"/>
      <c r="AO62" s="1032"/>
      <c r="AP62" s="1032"/>
      <c r="AQ62" s="1032"/>
      <c r="AR62" s="1032"/>
      <c r="AS62" s="1032"/>
      <c r="AT62" s="1032"/>
      <c r="AU62" s="1032"/>
      <c r="AV62" s="1032"/>
      <c r="AW62" s="1032"/>
      <c r="AX62" s="1032"/>
      <c r="AY62" s="1087"/>
    </row>
    <row r="63" spans="1:51" ht="16.5" thickBot="1">
      <c r="A63" s="945" t="s">
        <v>13</v>
      </c>
      <c r="B63" s="197">
        <v>120.73871838111297</v>
      </c>
      <c r="C63" s="195">
        <v>111.22658025922235</v>
      </c>
      <c r="D63" s="243">
        <v>119</v>
      </c>
      <c r="E63" s="223">
        <v>124</v>
      </c>
      <c r="F63" s="62">
        <v>122.9271167247387</v>
      </c>
      <c r="G63" s="62">
        <v>120</v>
      </c>
      <c r="H63" s="63">
        <v>111</v>
      </c>
      <c r="I63" s="63">
        <v>119</v>
      </c>
      <c r="J63" s="63">
        <v>118</v>
      </c>
      <c r="K63" s="62">
        <v>112</v>
      </c>
      <c r="L63" s="63">
        <v>118.24007713884994</v>
      </c>
      <c r="M63" s="44">
        <v>134</v>
      </c>
      <c r="N63" s="266">
        <v>130</v>
      </c>
      <c r="O63" s="44">
        <v>98.86297180043384</v>
      </c>
      <c r="P63" s="44">
        <v>116.12090846047157</v>
      </c>
      <c r="Q63" s="44">
        <v>115.83247324613555</v>
      </c>
      <c r="R63" s="266">
        <v>109.19080070134424</v>
      </c>
      <c r="S63" s="44">
        <v>113</v>
      </c>
      <c r="T63" s="44">
        <v>110</v>
      </c>
      <c r="U63" s="44">
        <v>113.22</v>
      </c>
      <c r="V63" s="44">
        <v>117</v>
      </c>
      <c r="W63" s="44">
        <v>131</v>
      </c>
      <c r="X63" s="44">
        <v>121</v>
      </c>
      <c r="Y63" s="44">
        <v>124</v>
      </c>
      <c r="Z63" s="44">
        <v>125</v>
      </c>
      <c r="AA63" s="44">
        <v>130</v>
      </c>
      <c r="AB63" s="44">
        <v>121</v>
      </c>
      <c r="AC63" s="44">
        <v>126</v>
      </c>
      <c r="AD63" s="44">
        <v>126</v>
      </c>
      <c r="AE63" s="266">
        <v>124</v>
      </c>
      <c r="AF63" s="44">
        <v>130</v>
      </c>
      <c r="AG63" s="44">
        <v>121</v>
      </c>
      <c r="AH63" s="44">
        <v>130</v>
      </c>
      <c r="AI63" s="44">
        <v>127</v>
      </c>
      <c r="AJ63" s="1315"/>
      <c r="AK63" s="1315"/>
      <c r="AL63" s="1043"/>
      <c r="AM63" s="1043"/>
      <c r="AN63" s="312"/>
      <c r="AO63" s="312"/>
      <c r="AP63" s="312"/>
      <c r="AQ63" s="312"/>
      <c r="AR63" s="312"/>
      <c r="AS63" s="312"/>
      <c r="AT63" s="312"/>
      <c r="AU63" s="312"/>
      <c r="AV63" s="312"/>
      <c r="AW63" s="312"/>
      <c r="AX63" s="312"/>
      <c r="AY63" s="258"/>
    </row>
    <row r="64" spans="1:51" ht="18.75" thickBot="1">
      <c r="A64" s="946" t="s">
        <v>14</v>
      </c>
      <c r="B64" s="214">
        <v>135.59389009924959</v>
      </c>
      <c r="C64" s="189">
        <v>136.54917847025493</v>
      </c>
      <c r="D64" s="244">
        <v>141</v>
      </c>
      <c r="E64" s="66">
        <v>142</v>
      </c>
      <c r="F64" s="70">
        <v>140.05561639549435</v>
      </c>
      <c r="G64" s="70">
        <v>138</v>
      </c>
      <c r="H64" s="70">
        <v>132</v>
      </c>
      <c r="I64" s="245">
        <v>136</v>
      </c>
      <c r="J64" s="245">
        <v>138</v>
      </c>
      <c r="K64" s="245">
        <v>136</v>
      </c>
      <c r="L64" s="246">
        <v>135.61733638113571</v>
      </c>
      <c r="M64" s="257">
        <v>157</v>
      </c>
      <c r="N64" s="270">
        <v>151</v>
      </c>
      <c r="O64" s="270">
        <v>134.30443891004981</v>
      </c>
      <c r="P64" s="257">
        <v>136.31461773700306</v>
      </c>
      <c r="Q64" s="270">
        <v>134.43470465601112</v>
      </c>
      <c r="R64" s="270">
        <v>135.37868850093781</v>
      </c>
      <c r="S64" s="270">
        <v>134</v>
      </c>
      <c r="T64" s="268">
        <v>136</v>
      </c>
      <c r="U64" s="268">
        <v>138.99</v>
      </c>
      <c r="V64" s="268">
        <v>142</v>
      </c>
      <c r="W64" s="270">
        <v>147</v>
      </c>
      <c r="X64" s="257">
        <v>147</v>
      </c>
      <c r="Y64" s="270">
        <v>145</v>
      </c>
      <c r="Z64" s="268">
        <v>146</v>
      </c>
      <c r="AA64" s="268">
        <v>147</v>
      </c>
      <c r="AB64" s="270">
        <v>139</v>
      </c>
      <c r="AC64" s="268">
        <v>147</v>
      </c>
      <c r="AD64" s="270">
        <v>143</v>
      </c>
      <c r="AE64" s="257">
        <v>142</v>
      </c>
      <c r="AF64" s="270">
        <v>140</v>
      </c>
      <c r="AG64" s="270">
        <v>138</v>
      </c>
      <c r="AH64" s="268">
        <v>145</v>
      </c>
      <c r="AI64" s="257">
        <v>142</v>
      </c>
      <c r="AJ64" s="1316"/>
      <c r="AK64" s="1316"/>
      <c r="AL64" s="1044"/>
      <c r="AM64" s="1044"/>
      <c r="AN64" s="1072"/>
      <c r="AO64" s="1072"/>
      <c r="AP64" s="1072"/>
      <c r="AQ64" s="1072"/>
      <c r="AR64" s="1072"/>
      <c r="AS64" s="1072"/>
      <c r="AT64" s="1072"/>
      <c r="AU64" s="1072"/>
      <c r="AV64" s="1072"/>
      <c r="AW64" s="1072"/>
      <c r="AX64" s="1072"/>
      <c r="AY64" s="1088"/>
    </row>
    <row r="66" spans="1:51" ht="15.75" thickBot="1">
      <c r="A66" s="1467" t="s">
        <v>18</v>
      </c>
      <c r="B66" s="1468"/>
      <c r="C66" s="1468"/>
      <c r="D66" s="1468"/>
      <c r="E66" s="1468"/>
      <c r="F66" s="1468"/>
      <c r="G66" s="1468"/>
      <c r="H66" s="1468"/>
      <c r="I66" s="1468"/>
      <c r="J66" s="1468"/>
      <c r="K66" s="1468"/>
      <c r="L66" s="1468"/>
      <c r="M66" s="1468"/>
      <c r="N66" s="1468"/>
      <c r="O66" s="1468"/>
      <c r="P66" s="1468"/>
      <c r="Q66" s="1468"/>
      <c r="R66" s="1468"/>
      <c r="S66" s="1468"/>
      <c r="T66" s="1468"/>
      <c r="U66" s="1468"/>
      <c r="V66" s="1468"/>
      <c r="W66" s="1468"/>
      <c r="X66" s="1468"/>
      <c r="Y66" s="1468"/>
      <c r="Z66" s="1468"/>
      <c r="AA66" s="1468"/>
      <c r="AB66" s="1468"/>
      <c r="AC66" s="1468"/>
      <c r="AD66" s="1468"/>
      <c r="AE66" s="1468"/>
      <c r="AF66" s="1468"/>
      <c r="AG66" s="1468"/>
      <c r="AH66" s="1468"/>
      <c r="AI66" s="1468"/>
      <c r="AJ66" s="1468"/>
      <c r="AK66" s="1468"/>
      <c r="AL66" s="1468"/>
      <c r="AM66" s="1468"/>
      <c r="AN66" s="1468"/>
      <c r="AO66" s="1468"/>
      <c r="AP66" s="1468"/>
      <c r="AQ66" s="1468"/>
      <c r="AR66" s="1468"/>
      <c r="AS66" s="1468"/>
      <c r="AT66" s="1468"/>
      <c r="AU66" s="1468"/>
      <c r="AV66" s="1468"/>
      <c r="AW66" s="1468"/>
      <c r="AX66" s="1468"/>
      <c r="AY66" s="1469"/>
    </row>
    <row r="67" spans="1:51" ht="23.25" customHeight="1" thickBot="1">
      <c r="A67" s="1378" t="s">
        <v>1</v>
      </c>
      <c r="B67" s="1051">
        <v>3</v>
      </c>
      <c r="C67" s="1051">
        <v>4</v>
      </c>
      <c r="D67" s="1051">
        <v>5</v>
      </c>
      <c r="E67" s="1051">
        <v>6</v>
      </c>
      <c r="F67" s="1051">
        <v>7</v>
      </c>
      <c r="G67" s="1051">
        <v>8</v>
      </c>
      <c r="H67" s="1051">
        <v>9</v>
      </c>
      <c r="I67" s="1051">
        <v>10</v>
      </c>
      <c r="J67" s="1051">
        <v>11</v>
      </c>
      <c r="K67" s="1051">
        <v>12</v>
      </c>
      <c r="L67" s="1051">
        <v>13</v>
      </c>
      <c r="M67" s="1052">
        <v>14</v>
      </c>
      <c r="N67" s="1051">
        <v>15</v>
      </c>
      <c r="O67" s="1052">
        <v>16</v>
      </c>
      <c r="P67" s="1052">
        <v>17</v>
      </c>
      <c r="Q67" s="1052">
        <v>18</v>
      </c>
      <c r="R67" s="1052">
        <v>19</v>
      </c>
      <c r="S67" s="1052">
        <v>20</v>
      </c>
      <c r="T67" s="1052">
        <v>21</v>
      </c>
      <c r="U67" s="1052">
        <v>22</v>
      </c>
      <c r="V67" s="1051">
        <v>23</v>
      </c>
      <c r="W67" s="1052">
        <v>24</v>
      </c>
      <c r="X67" s="1052">
        <v>25</v>
      </c>
      <c r="Y67" s="1053">
        <v>26</v>
      </c>
      <c r="Z67" s="1053">
        <v>27</v>
      </c>
      <c r="AA67" s="1053">
        <v>28</v>
      </c>
      <c r="AB67" s="1053">
        <v>29</v>
      </c>
      <c r="AC67" s="1136">
        <v>30</v>
      </c>
      <c r="AD67" s="1136">
        <v>31</v>
      </c>
      <c r="AE67" s="1377">
        <v>32</v>
      </c>
      <c r="AF67" s="1187">
        <v>33</v>
      </c>
      <c r="AG67" s="1187">
        <v>34</v>
      </c>
      <c r="AH67" s="1187">
        <v>35</v>
      </c>
      <c r="AI67" s="1187">
        <v>36</v>
      </c>
      <c r="AJ67" s="1187">
        <v>37</v>
      </c>
      <c r="AK67" s="1187">
        <v>38</v>
      </c>
      <c r="AL67" s="1187">
        <v>39</v>
      </c>
      <c r="AM67" s="1136">
        <v>40</v>
      </c>
      <c r="AN67" s="1187">
        <v>41</v>
      </c>
      <c r="AO67" s="1187">
        <v>42</v>
      </c>
      <c r="AP67" s="1187">
        <v>43</v>
      </c>
      <c r="AQ67" s="1187">
        <v>44</v>
      </c>
      <c r="AR67" s="1187">
        <v>45</v>
      </c>
      <c r="AS67" s="1187">
        <v>46</v>
      </c>
      <c r="AT67" s="1187">
        <v>47</v>
      </c>
      <c r="AU67" s="1187">
        <v>48</v>
      </c>
      <c r="AV67" s="1187">
        <v>49</v>
      </c>
      <c r="AW67" s="1187">
        <v>50</v>
      </c>
      <c r="AX67" s="1187">
        <v>51</v>
      </c>
      <c r="AY67" s="1376">
        <v>52</v>
      </c>
    </row>
    <row r="68" spans="1:51">
      <c r="A68" s="164" t="s">
        <v>2</v>
      </c>
      <c r="B68" s="252"/>
      <c r="C68" s="252"/>
      <c r="D68" s="251"/>
      <c r="E68" s="26"/>
      <c r="F68" s="26"/>
      <c r="G68" s="26"/>
      <c r="H68" s="26"/>
      <c r="I68" s="705" t="s">
        <v>19</v>
      </c>
      <c r="J68" s="706" t="s">
        <v>19</v>
      </c>
      <c r="K68" s="707">
        <v>43.57</v>
      </c>
      <c r="L68" s="708">
        <v>43.32</v>
      </c>
      <c r="M68" s="425">
        <v>44.8</v>
      </c>
      <c r="N68" s="709">
        <v>37.549999999999997</v>
      </c>
      <c r="O68" s="710">
        <v>51.22</v>
      </c>
      <c r="P68" s="710">
        <v>50.13</v>
      </c>
      <c r="Q68" s="710">
        <v>53.15</v>
      </c>
      <c r="R68" s="711">
        <v>0.48299999999999998</v>
      </c>
      <c r="S68" s="710">
        <v>51.62</v>
      </c>
      <c r="T68" s="712">
        <v>47.03</v>
      </c>
      <c r="U68" s="713">
        <v>46.89</v>
      </c>
      <c r="V68" s="712">
        <v>48.71</v>
      </c>
      <c r="W68" s="712">
        <v>47.42</v>
      </c>
      <c r="X68" s="712">
        <v>53.91</v>
      </c>
      <c r="Y68" s="713">
        <v>48.35</v>
      </c>
      <c r="Z68" s="712">
        <v>46.13</v>
      </c>
      <c r="AA68" s="989">
        <v>44.77</v>
      </c>
      <c r="AB68" s="713">
        <v>45.8</v>
      </c>
      <c r="AC68" s="712">
        <v>44.09</v>
      </c>
      <c r="AD68" s="712">
        <v>48.16</v>
      </c>
      <c r="AE68" s="712">
        <v>44.46</v>
      </c>
      <c r="AF68" s="712">
        <v>49.37</v>
      </c>
      <c r="AG68" s="712">
        <v>48.01</v>
      </c>
      <c r="AH68" s="713">
        <v>44.97</v>
      </c>
      <c r="AI68" s="712">
        <v>47.34</v>
      </c>
      <c r="AJ68" s="1311"/>
      <c r="AK68" s="1311"/>
      <c r="AL68" s="1039"/>
      <c r="AM68" s="1039"/>
      <c r="AN68" s="1363"/>
      <c r="AO68" s="1363"/>
      <c r="AP68" s="1363"/>
      <c r="AQ68" s="1363"/>
      <c r="AR68" s="1363"/>
      <c r="AS68" s="1363"/>
      <c r="AT68" s="1363"/>
      <c r="AU68" s="1363"/>
      <c r="AV68" s="1363"/>
      <c r="AW68" s="1363"/>
      <c r="AX68" s="1363"/>
      <c r="AY68" s="1373"/>
    </row>
    <row r="69" spans="1:51">
      <c r="A69" s="3" t="s">
        <v>3</v>
      </c>
      <c r="B69" s="106"/>
      <c r="C69" s="106"/>
      <c r="D69" s="49"/>
      <c r="E69" s="1"/>
      <c r="F69" s="1"/>
      <c r="G69" s="1"/>
      <c r="H69" s="1"/>
      <c r="I69" s="81">
        <v>35.43</v>
      </c>
      <c r="J69" s="65">
        <v>38.979999999999997</v>
      </c>
      <c r="K69" s="549">
        <v>39.729999999999997</v>
      </c>
      <c r="L69" s="65">
        <v>41.15</v>
      </c>
      <c r="M69" s="285">
        <v>41.79</v>
      </c>
      <c r="N69" s="284">
        <v>40.56</v>
      </c>
      <c r="O69" s="380">
        <v>46.08</v>
      </c>
      <c r="P69" s="380">
        <v>48.76</v>
      </c>
      <c r="Q69" s="379">
        <v>47.4</v>
      </c>
      <c r="R69" s="286">
        <v>0.4652</v>
      </c>
      <c r="S69" s="379">
        <v>41.31</v>
      </c>
      <c r="T69" s="584">
        <v>42.6</v>
      </c>
      <c r="U69" s="584">
        <v>45.65</v>
      </c>
      <c r="V69" s="584">
        <v>49.24</v>
      </c>
      <c r="W69" s="584">
        <v>54.06</v>
      </c>
      <c r="X69" s="607">
        <v>46.65</v>
      </c>
      <c r="Y69" s="584">
        <v>51.36</v>
      </c>
      <c r="Z69" s="607">
        <v>43.68</v>
      </c>
      <c r="AA69" s="584">
        <v>49.05</v>
      </c>
      <c r="AB69" s="607">
        <v>45.01</v>
      </c>
      <c r="AC69" s="584">
        <v>46.82</v>
      </c>
      <c r="AD69" s="584">
        <v>50.3</v>
      </c>
      <c r="AE69" s="584">
        <v>46.14</v>
      </c>
      <c r="AF69" s="584">
        <v>47.53</v>
      </c>
      <c r="AG69" s="1233">
        <v>48.37</v>
      </c>
      <c r="AH69" s="607">
        <v>42.57</v>
      </c>
      <c r="AI69" s="584">
        <v>42.43</v>
      </c>
      <c r="AJ69" s="1312"/>
      <c r="AK69" s="1312"/>
      <c r="AL69" s="1040"/>
      <c r="AM69" s="1040"/>
      <c r="AN69" s="1030"/>
      <c r="AO69" s="1030"/>
      <c r="AP69" s="1030"/>
      <c r="AQ69" s="1030"/>
      <c r="AR69" s="1030"/>
      <c r="AS69" s="1030"/>
      <c r="AT69" s="1030"/>
      <c r="AU69" s="1030"/>
      <c r="AV69" s="1030"/>
      <c r="AW69" s="1030"/>
      <c r="AX69" s="1030"/>
      <c r="AY69" s="1049"/>
    </row>
    <row r="70" spans="1:51">
      <c r="A70" s="3" t="s">
        <v>4</v>
      </c>
      <c r="B70" s="106"/>
      <c r="C70" s="106"/>
      <c r="D70" s="49"/>
      <c r="E70" s="1"/>
      <c r="F70" s="1"/>
      <c r="G70" s="1"/>
      <c r="H70" s="1"/>
      <c r="I70" s="81">
        <v>33.53</v>
      </c>
      <c r="J70" s="65">
        <v>43.62</v>
      </c>
      <c r="K70" s="548">
        <v>43.34</v>
      </c>
      <c r="L70" s="65">
        <v>49.67</v>
      </c>
      <c r="M70" s="285">
        <v>47.21</v>
      </c>
      <c r="N70" s="285">
        <v>48.31</v>
      </c>
      <c r="O70" s="380">
        <v>44.97</v>
      </c>
      <c r="P70" s="380">
        <v>44.97</v>
      </c>
      <c r="Q70" s="380">
        <v>47.66</v>
      </c>
      <c r="R70" s="400">
        <v>0.44850000000000001</v>
      </c>
      <c r="S70" s="379">
        <v>42.62</v>
      </c>
      <c r="T70" s="584">
        <v>44.48</v>
      </c>
      <c r="U70" s="584">
        <v>45.56</v>
      </c>
      <c r="V70" s="584">
        <v>56.52</v>
      </c>
      <c r="W70" s="584">
        <v>52.74</v>
      </c>
      <c r="X70" s="584">
        <v>54.51</v>
      </c>
      <c r="Y70" s="607">
        <v>49.04</v>
      </c>
      <c r="Z70" s="584">
        <v>63.03</v>
      </c>
      <c r="AA70" s="584">
        <v>56.5</v>
      </c>
      <c r="AB70" s="607">
        <v>52.93</v>
      </c>
      <c r="AC70" s="584">
        <v>50.97</v>
      </c>
      <c r="AD70" s="607">
        <v>45.6</v>
      </c>
      <c r="AE70" s="584">
        <v>53.4</v>
      </c>
      <c r="AF70" s="584">
        <v>51.62</v>
      </c>
      <c r="AG70" s="1233">
        <v>62.85</v>
      </c>
      <c r="AH70" s="584">
        <v>62.3</v>
      </c>
      <c r="AI70" s="607">
        <v>57.62</v>
      </c>
      <c r="AJ70" s="1312"/>
      <c r="AK70" s="1312"/>
      <c r="AL70" s="1040"/>
      <c r="AM70" s="1040"/>
      <c r="AN70" s="1030"/>
      <c r="AO70" s="1030"/>
      <c r="AP70" s="1030"/>
      <c r="AQ70" s="1030"/>
      <c r="AR70" s="1030"/>
      <c r="AS70" s="1030"/>
      <c r="AT70" s="1030"/>
      <c r="AU70" s="1030"/>
      <c r="AV70" s="1030"/>
      <c r="AW70" s="1030"/>
      <c r="AX70" s="1030"/>
      <c r="AY70" s="1049"/>
    </row>
    <row r="71" spans="1:51">
      <c r="A71" s="3" t="s">
        <v>5</v>
      </c>
      <c r="B71" s="106"/>
      <c r="C71" s="106"/>
      <c r="D71" s="49"/>
      <c r="E71" s="1"/>
      <c r="F71" s="1"/>
      <c r="G71" s="1"/>
      <c r="H71" s="1"/>
      <c r="I71" s="61">
        <v>44.1</v>
      </c>
      <c r="J71" s="65">
        <v>41.42</v>
      </c>
      <c r="K71" s="549">
        <v>43.96</v>
      </c>
      <c r="L71" s="65">
        <v>50.98</v>
      </c>
      <c r="M71" s="284">
        <v>39.840000000000003</v>
      </c>
      <c r="N71" s="285">
        <v>40.020000000000003</v>
      </c>
      <c r="O71" s="379">
        <v>37.26</v>
      </c>
      <c r="P71" s="379">
        <v>40.090000000000003</v>
      </c>
      <c r="Q71" s="379">
        <v>39.090000000000003</v>
      </c>
      <c r="R71" s="400">
        <v>0.40150000000000002</v>
      </c>
      <c r="S71" s="379">
        <v>39.03</v>
      </c>
      <c r="T71" s="584">
        <v>44.02</v>
      </c>
      <c r="U71" s="607">
        <v>39.15</v>
      </c>
      <c r="V71" s="584">
        <v>39.64</v>
      </c>
      <c r="W71" s="607">
        <v>37.26</v>
      </c>
      <c r="X71" s="607">
        <v>38.520000000000003</v>
      </c>
      <c r="Y71" s="584">
        <v>42.97</v>
      </c>
      <c r="Z71" s="607">
        <v>38.299999999999997</v>
      </c>
      <c r="AA71" s="990">
        <v>40.54</v>
      </c>
      <c r="AB71" s="584">
        <v>41.52</v>
      </c>
      <c r="AC71" s="584">
        <v>39.47</v>
      </c>
      <c r="AD71" s="584">
        <v>41.95</v>
      </c>
      <c r="AE71" s="584">
        <v>42.78</v>
      </c>
      <c r="AF71" s="584">
        <v>43.49</v>
      </c>
      <c r="AG71" s="1233">
        <v>44.03</v>
      </c>
      <c r="AH71" s="607">
        <v>41.29</v>
      </c>
      <c r="AI71" s="584">
        <v>42.24</v>
      </c>
      <c r="AJ71" s="1312"/>
      <c r="AK71" s="1312"/>
      <c r="AL71" s="1040"/>
      <c r="AM71" s="1040"/>
      <c r="AN71" s="1030"/>
      <c r="AO71" s="1030"/>
      <c r="AP71" s="1030"/>
      <c r="AQ71" s="1030"/>
      <c r="AR71" s="1030"/>
      <c r="AS71" s="1030"/>
      <c r="AT71" s="1030"/>
      <c r="AU71" s="1030"/>
      <c r="AV71" s="1030"/>
      <c r="AW71" s="1030"/>
      <c r="AX71" s="1030"/>
      <c r="AY71" s="1049"/>
    </row>
    <row r="72" spans="1:51">
      <c r="A72" s="3" t="s">
        <v>6</v>
      </c>
      <c r="B72" s="106"/>
      <c r="C72" s="106"/>
      <c r="D72" s="49"/>
      <c r="E72" s="1"/>
      <c r="F72" s="1"/>
      <c r="G72" s="1"/>
      <c r="H72" s="1"/>
      <c r="I72" s="61">
        <v>45.64</v>
      </c>
      <c r="J72" s="65">
        <v>49.4</v>
      </c>
      <c r="K72" s="550">
        <v>0.51</v>
      </c>
      <c r="L72" s="65">
        <v>46.75</v>
      </c>
      <c r="M72" s="285">
        <v>56.75</v>
      </c>
      <c r="N72" s="284">
        <v>50.2</v>
      </c>
      <c r="O72" s="380">
        <v>64.02</v>
      </c>
      <c r="P72" s="380">
        <v>72.34</v>
      </c>
      <c r="Q72" s="380">
        <v>54.7</v>
      </c>
      <c r="R72" s="470">
        <v>0.6583</v>
      </c>
      <c r="S72" s="512">
        <v>71.03</v>
      </c>
      <c r="T72" s="584">
        <v>75.47</v>
      </c>
      <c r="U72" s="607">
        <v>69.430000000000007</v>
      </c>
      <c r="V72" s="584">
        <v>63.46</v>
      </c>
      <c r="W72" s="584">
        <v>58.96</v>
      </c>
      <c r="X72" s="584">
        <v>63.68</v>
      </c>
      <c r="Y72" s="584">
        <v>64.77</v>
      </c>
      <c r="Z72" s="607">
        <v>61.06</v>
      </c>
      <c r="AA72" s="584">
        <v>53.97</v>
      </c>
      <c r="AB72" s="584">
        <v>59.02</v>
      </c>
      <c r="AC72" s="584">
        <v>57.41</v>
      </c>
      <c r="AD72" s="584">
        <v>56.6</v>
      </c>
      <c r="AE72" s="584">
        <v>61.13</v>
      </c>
      <c r="AF72" s="584">
        <v>60.3</v>
      </c>
      <c r="AG72" s="1233">
        <v>64.209999999999994</v>
      </c>
      <c r="AH72" s="584">
        <v>61.83</v>
      </c>
      <c r="AI72" s="584">
        <v>65.41</v>
      </c>
      <c r="AJ72" s="1312"/>
      <c r="AK72" s="1312"/>
      <c r="AL72" s="1040"/>
      <c r="AM72" s="1040"/>
      <c r="AN72" s="1030"/>
      <c r="AO72" s="1030"/>
      <c r="AP72" s="1030"/>
      <c r="AQ72" s="1030"/>
      <c r="AR72" s="1030"/>
      <c r="AS72" s="1030"/>
      <c r="AT72" s="1030"/>
      <c r="AU72" s="1030"/>
      <c r="AV72" s="1030"/>
      <c r="AW72" s="1030"/>
      <c r="AX72" s="1030"/>
      <c r="AY72" s="1049"/>
    </row>
    <row r="73" spans="1:51" ht="16.5" customHeight="1">
      <c r="A73" s="3" t="s">
        <v>7</v>
      </c>
      <c r="B73" s="106"/>
      <c r="C73" s="106"/>
      <c r="D73" s="49"/>
      <c r="E73" s="1"/>
      <c r="F73" s="1"/>
      <c r="G73" s="1"/>
      <c r="H73" s="1"/>
      <c r="I73" s="61">
        <v>50.19</v>
      </c>
      <c r="J73" s="65">
        <v>47.38</v>
      </c>
      <c r="K73" s="551">
        <v>0.48199999999999998</v>
      </c>
      <c r="L73" s="552">
        <v>0.59009999999999996</v>
      </c>
      <c r="M73" s="286">
        <v>0.55010000000000003</v>
      </c>
      <c r="N73" s="286">
        <v>0.57679999999999998</v>
      </c>
      <c r="O73" s="380">
        <v>52.9</v>
      </c>
      <c r="P73" s="286">
        <v>0.59919999999999995</v>
      </c>
      <c r="Q73" s="286" t="s">
        <v>20</v>
      </c>
      <c r="R73" s="470">
        <v>0.64249999999999996</v>
      </c>
      <c r="S73" s="470">
        <v>0.54039999999999999</v>
      </c>
      <c r="T73" s="584">
        <v>64.989999999999995</v>
      </c>
      <c r="U73" s="584">
        <v>71.48</v>
      </c>
      <c r="V73" s="584">
        <v>71.27</v>
      </c>
      <c r="W73" s="584">
        <v>62.7</v>
      </c>
      <c r="X73" s="584">
        <v>59.8</v>
      </c>
      <c r="Y73" s="584">
        <v>56.23</v>
      </c>
      <c r="Z73" s="607">
        <v>51.87</v>
      </c>
      <c r="AA73" s="584">
        <v>50.21</v>
      </c>
      <c r="AB73" s="584">
        <v>50.96</v>
      </c>
      <c r="AC73" s="584">
        <v>62.37</v>
      </c>
      <c r="AD73" s="584">
        <v>69.81</v>
      </c>
      <c r="AE73" s="584">
        <v>62.47</v>
      </c>
      <c r="AF73" s="584">
        <v>60.08</v>
      </c>
      <c r="AG73" s="1233">
        <v>62.75</v>
      </c>
      <c r="AH73" s="584">
        <v>57.1</v>
      </c>
      <c r="AI73" s="584">
        <v>52.51</v>
      </c>
      <c r="AJ73" s="1298">
        <v>68.92</v>
      </c>
      <c r="AK73" s="1322">
        <f>AVERAGE(AD73:AJ73)</f>
        <v>61.948571428571434</v>
      </c>
      <c r="AL73" s="1361">
        <v>48.46</v>
      </c>
      <c r="AM73" s="1040"/>
      <c r="AN73" s="1030"/>
      <c r="AO73" s="1030"/>
      <c r="AP73" s="1030"/>
      <c r="AQ73" s="1030"/>
      <c r="AR73" s="1030"/>
      <c r="AS73" s="1030"/>
      <c r="AT73" s="1030"/>
      <c r="AU73" s="1030"/>
      <c r="AV73" s="1030"/>
      <c r="AW73" s="1030"/>
      <c r="AX73" s="1030"/>
      <c r="AY73" s="1049"/>
    </row>
    <row r="74" spans="1:51" ht="16.5">
      <c r="A74" s="3" t="s">
        <v>8</v>
      </c>
      <c r="B74" s="106"/>
      <c r="C74" s="106"/>
      <c r="D74" s="49"/>
      <c r="E74" s="1"/>
      <c r="F74" s="1"/>
      <c r="G74" s="1"/>
      <c r="H74" s="1"/>
      <c r="I74" s="547" t="s">
        <v>19</v>
      </c>
      <c r="J74" s="547" t="s">
        <v>19</v>
      </c>
      <c r="K74" s="553"/>
      <c r="L74" s="553">
        <v>0.72189999999999999</v>
      </c>
      <c r="M74" s="287">
        <v>0.76790000000000003</v>
      </c>
      <c r="N74" s="287">
        <v>0.76249999999999996</v>
      </c>
      <c r="O74" s="380">
        <v>74.040000000000006</v>
      </c>
      <c r="P74" s="286">
        <v>0.76319999999999999</v>
      </c>
      <c r="Q74" s="286">
        <v>0.88139999999999996</v>
      </c>
      <c r="R74" s="470">
        <v>0.78859999999999997</v>
      </c>
      <c r="S74" s="470">
        <v>0.82879999999999998</v>
      </c>
      <c r="T74" s="584">
        <v>79.12</v>
      </c>
      <c r="U74" s="584">
        <v>84.02</v>
      </c>
      <c r="V74" s="584">
        <v>78.53</v>
      </c>
      <c r="W74" s="584">
        <v>81.05</v>
      </c>
      <c r="X74" s="584">
        <v>83.62</v>
      </c>
      <c r="Y74" s="584">
        <v>95.74</v>
      </c>
      <c r="Z74" s="607">
        <v>83.85</v>
      </c>
      <c r="AA74" s="584">
        <v>86.27</v>
      </c>
      <c r="AB74" s="607">
        <v>80.92</v>
      </c>
      <c r="AC74" s="584">
        <v>87.36</v>
      </c>
      <c r="AD74" s="584">
        <v>83.45</v>
      </c>
      <c r="AE74" s="584">
        <v>84.72</v>
      </c>
      <c r="AF74" s="584">
        <v>82.33</v>
      </c>
      <c r="AG74" s="1233">
        <v>84.78</v>
      </c>
      <c r="AH74" s="584">
        <v>80.33</v>
      </c>
      <c r="AI74" s="584">
        <v>83.87</v>
      </c>
      <c r="AJ74" s="1298">
        <v>77.599999999999994</v>
      </c>
      <c r="AK74" s="1322">
        <f>AVERAGE(AD74:AJ74)</f>
        <v>82.439999999999984</v>
      </c>
      <c r="AL74" s="1361">
        <v>87.17</v>
      </c>
      <c r="AM74" s="1040"/>
      <c r="AN74" s="1030"/>
      <c r="AO74" s="1030"/>
      <c r="AP74" s="1030"/>
      <c r="AQ74" s="1030"/>
      <c r="AR74" s="1030"/>
      <c r="AS74" s="1030"/>
      <c r="AT74" s="1030"/>
      <c r="AU74" s="1030"/>
      <c r="AV74" s="1030"/>
      <c r="AW74" s="1030"/>
      <c r="AX74" s="1030"/>
      <c r="AY74" s="1049"/>
    </row>
    <row r="75" spans="1:51" ht="16.5">
      <c r="A75" s="3" t="s">
        <v>9</v>
      </c>
      <c r="B75" s="106"/>
      <c r="C75" s="106"/>
      <c r="D75" s="49"/>
      <c r="E75" s="12"/>
      <c r="F75" s="13"/>
      <c r="G75" s="14"/>
      <c r="H75" s="15"/>
      <c r="I75" s="33">
        <v>14.47</v>
      </c>
      <c r="J75" s="554">
        <v>0.30830000000000002</v>
      </c>
      <c r="K75" s="555">
        <v>0.37590000000000001</v>
      </c>
      <c r="L75" s="555">
        <v>0.39400000000000002</v>
      </c>
      <c r="M75" s="286">
        <v>0.47860000000000003</v>
      </c>
      <c r="N75" s="286">
        <v>0.499</v>
      </c>
      <c r="O75" s="380">
        <v>46.62</v>
      </c>
      <c r="P75" s="286">
        <v>0.87949999999999995</v>
      </c>
      <c r="Q75" s="286">
        <v>0.80720000000000003</v>
      </c>
      <c r="R75" s="470">
        <v>0.9446</v>
      </c>
      <c r="S75" s="470">
        <v>0.77100000000000002</v>
      </c>
      <c r="T75" s="584">
        <v>75.099999999999994</v>
      </c>
      <c r="U75" s="607">
        <v>71.17</v>
      </c>
      <c r="V75" s="584">
        <v>61.7</v>
      </c>
      <c r="W75" s="584">
        <v>75.11</v>
      </c>
      <c r="X75" s="584">
        <v>73.53</v>
      </c>
      <c r="Y75" s="584">
        <v>83.57</v>
      </c>
      <c r="Z75" s="584">
        <v>66.31</v>
      </c>
      <c r="AA75" s="584">
        <v>71.02</v>
      </c>
      <c r="AB75" s="584">
        <v>83.15</v>
      </c>
      <c r="AC75" s="584">
        <v>76.88</v>
      </c>
      <c r="AD75" s="584">
        <v>71.31</v>
      </c>
      <c r="AE75" s="584">
        <v>73.56</v>
      </c>
      <c r="AF75" s="584">
        <v>78.150000000000006</v>
      </c>
      <c r="AG75" s="1233">
        <v>76.13</v>
      </c>
      <c r="AH75" s="584">
        <v>83.13</v>
      </c>
      <c r="AI75" s="584">
        <v>74.150000000000006</v>
      </c>
      <c r="AJ75" s="1298">
        <v>84.8</v>
      </c>
      <c r="AK75" s="1322">
        <f>AVERAGE(AD75:AJ75)</f>
        <v>77.318571428571417</v>
      </c>
      <c r="AL75" s="1361">
        <v>81.069999999999993</v>
      </c>
      <c r="AM75" s="1041"/>
      <c r="AN75" s="1030"/>
      <c r="AO75" s="1030"/>
      <c r="AP75" s="1030"/>
      <c r="AQ75" s="1030"/>
      <c r="AR75" s="1030"/>
      <c r="AS75" s="1030"/>
      <c r="AT75" s="1030"/>
      <c r="AU75" s="1030"/>
      <c r="AV75" s="1030"/>
      <c r="AW75" s="1030"/>
      <c r="AX75" s="1030"/>
      <c r="AY75" s="1049"/>
    </row>
    <row r="76" spans="1:51" ht="16.5">
      <c r="A76" s="3" t="s">
        <v>10</v>
      </c>
      <c r="B76" s="106"/>
      <c r="C76" s="106"/>
      <c r="D76" s="49"/>
      <c r="E76" s="1"/>
      <c r="F76" s="13"/>
      <c r="G76" s="14"/>
      <c r="H76" s="15"/>
      <c r="I76" s="61">
        <v>39.21</v>
      </c>
      <c r="J76" s="556">
        <v>0.33739999999999998</v>
      </c>
      <c r="K76" s="557">
        <v>0.2366</v>
      </c>
      <c r="L76" s="557">
        <v>0.25430000000000003</v>
      </c>
      <c r="M76" s="288">
        <v>0.33629999999999999</v>
      </c>
      <c r="N76" s="288">
        <v>0.38129999999999997</v>
      </c>
      <c r="O76" s="379">
        <v>32.68</v>
      </c>
      <c r="P76" s="400">
        <v>0.30809999999999998</v>
      </c>
      <c r="Q76" s="400">
        <v>0.3805</v>
      </c>
      <c r="R76" s="400">
        <v>0.38350000000000001</v>
      </c>
      <c r="S76" s="400">
        <v>0.3831</v>
      </c>
      <c r="T76" s="607">
        <v>38.630000000000003</v>
      </c>
      <c r="U76" s="584">
        <v>42.23</v>
      </c>
      <c r="V76" s="584">
        <v>44.52</v>
      </c>
      <c r="W76" s="584">
        <v>48.15</v>
      </c>
      <c r="X76" s="607">
        <v>45.66</v>
      </c>
      <c r="Y76" s="584">
        <v>57.93</v>
      </c>
      <c r="Z76" s="584">
        <v>59.46</v>
      </c>
      <c r="AA76" s="584">
        <v>55.97</v>
      </c>
      <c r="AB76" s="607">
        <v>53.49</v>
      </c>
      <c r="AC76" s="584">
        <v>56.56</v>
      </c>
      <c r="AD76" s="584">
        <v>52.53</v>
      </c>
      <c r="AE76" s="584">
        <v>50</v>
      </c>
      <c r="AF76" s="584">
        <v>53.97</v>
      </c>
      <c r="AG76" s="584">
        <v>49.46</v>
      </c>
      <c r="AH76" s="584">
        <v>37.869999999999997</v>
      </c>
      <c r="AI76" s="584">
        <v>31.38</v>
      </c>
      <c r="AJ76" s="1298">
        <v>35.85</v>
      </c>
      <c r="AK76" s="1322">
        <f>AVERAGE(AD76:AJ76)</f>
        <v>44.437142857142867</v>
      </c>
      <c r="AL76" s="1361">
        <v>31.29</v>
      </c>
      <c r="AM76" s="1040"/>
      <c r="AN76" s="1030"/>
      <c r="AO76" s="1030"/>
      <c r="AP76" s="1030"/>
      <c r="AQ76" s="1030"/>
      <c r="AR76" s="1030"/>
      <c r="AS76" s="1030"/>
      <c r="AT76" s="1030"/>
      <c r="AU76" s="1030"/>
      <c r="AV76" s="1030"/>
      <c r="AW76" s="1030"/>
      <c r="AX76" s="1030"/>
      <c r="AY76" s="1049"/>
    </row>
    <row r="77" spans="1:51" ht="17.25" thickBot="1">
      <c r="A77" s="6" t="s">
        <v>11</v>
      </c>
      <c r="B77" s="122"/>
      <c r="C77" s="122"/>
      <c r="D77" s="50"/>
      <c r="E77" s="11"/>
      <c r="F77" s="19"/>
      <c r="G77" s="20"/>
      <c r="H77" s="28"/>
      <c r="I77" s="569">
        <v>57.14</v>
      </c>
      <c r="J77" s="570">
        <v>0.70540000000000003</v>
      </c>
      <c r="K77" s="571">
        <v>0.64739999999999998</v>
      </c>
      <c r="L77" s="571">
        <v>0.64170000000000005</v>
      </c>
      <c r="M77" s="572">
        <v>0.83589999999999998</v>
      </c>
      <c r="N77" s="572">
        <v>0.62939999999999996</v>
      </c>
      <c r="O77" s="573">
        <v>74.040000000000006</v>
      </c>
      <c r="P77" s="572">
        <v>0.69530000000000003</v>
      </c>
      <c r="Q77" s="572">
        <v>0.65880000000000005</v>
      </c>
      <c r="R77" s="574">
        <v>0.70520000000000005</v>
      </c>
      <c r="S77" s="574">
        <v>0.64549999999999996</v>
      </c>
      <c r="T77" s="585">
        <v>58.04</v>
      </c>
      <c r="U77" s="621">
        <v>56.26</v>
      </c>
      <c r="V77" s="585">
        <v>53.31</v>
      </c>
      <c r="W77" s="585">
        <v>57.04</v>
      </c>
      <c r="X77" s="585">
        <v>69.25</v>
      </c>
      <c r="Y77" s="585">
        <v>68.41</v>
      </c>
      <c r="Z77" s="621">
        <v>58.21</v>
      </c>
      <c r="AA77" s="585">
        <v>59.88</v>
      </c>
      <c r="AB77" s="621">
        <v>56.3</v>
      </c>
      <c r="AC77" s="585">
        <v>63.8</v>
      </c>
      <c r="AD77" s="585">
        <v>59.86</v>
      </c>
      <c r="AE77" s="585">
        <v>74.06</v>
      </c>
      <c r="AF77" s="585">
        <v>74.12</v>
      </c>
      <c r="AG77" s="1234">
        <v>75.09</v>
      </c>
      <c r="AH77" s="585">
        <v>75.14</v>
      </c>
      <c r="AI77" s="585">
        <v>73.88</v>
      </c>
      <c r="AJ77" s="1298">
        <v>73.75</v>
      </c>
      <c r="AK77" s="1322">
        <f>AVERAGE(AD77:AJ77)</f>
        <v>72.271428571428572</v>
      </c>
      <c r="AL77" s="1361">
        <v>81.02</v>
      </c>
      <c r="AM77" s="1040"/>
      <c r="AN77" s="1374"/>
      <c r="AO77" s="1374"/>
      <c r="AP77" s="1374"/>
      <c r="AQ77" s="1374"/>
      <c r="AR77" s="1374"/>
      <c r="AS77" s="1374"/>
      <c r="AT77" s="1374"/>
      <c r="AU77" s="1374"/>
      <c r="AV77" s="1374"/>
      <c r="AW77" s="1374"/>
      <c r="AX77" s="1374"/>
      <c r="AY77" s="1375"/>
    </row>
    <row r="78" spans="1:51" ht="15.75">
      <c r="A78" s="944" t="s">
        <v>12</v>
      </c>
      <c r="B78" s="116"/>
      <c r="C78" s="116"/>
      <c r="D78" s="51"/>
      <c r="E78" s="21"/>
      <c r="F78" s="22"/>
      <c r="G78" s="23"/>
      <c r="H78" s="27"/>
      <c r="I78" s="560">
        <v>39.67</v>
      </c>
      <c r="J78" s="560">
        <v>43.35</v>
      </c>
      <c r="K78" s="561">
        <v>0.3422</v>
      </c>
      <c r="L78" s="561">
        <v>0.4637</v>
      </c>
      <c r="M78" s="562">
        <v>0.46</v>
      </c>
      <c r="N78" s="562">
        <v>0.43319999999999997</v>
      </c>
      <c r="O78" s="558">
        <v>48.71</v>
      </c>
      <c r="P78" s="559">
        <v>0.51249999999999996</v>
      </c>
      <c r="Q78" s="563">
        <v>48.4</v>
      </c>
      <c r="R78" s="564">
        <v>0.49130000000000001</v>
      </c>
      <c r="S78" s="565">
        <v>49.12</v>
      </c>
      <c r="T78" s="583">
        <v>48.9</v>
      </c>
      <c r="U78" s="583">
        <v>47.79</v>
      </c>
      <c r="V78" s="583">
        <v>50.2</v>
      </c>
      <c r="W78" s="766">
        <v>49.09</v>
      </c>
      <c r="X78" s="583">
        <v>49.92</v>
      </c>
      <c r="Y78" s="583">
        <v>50.88</v>
      </c>
      <c r="Z78" s="583">
        <v>48.19</v>
      </c>
      <c r="AA78" s="583">
        <v>47.96</v>
      </c>
      <c r="AB78" s="583">
        <v>47.87</v>
      </c>
      <c r="AC78" s="583">
        <v>47.17</v>
      </c>
      <c r="AD78" s="583">
        <v>48.47</v>
      </c>
      <c r="AE78" s="583">
        <v>48.93</v>
      </c>
      <c r="AF78" s="583">
        <v>49.95</v>
      </c>
      <c r="AG78" s="583">
        <v>51.7</v>
      </c>
      <c r="AH78" s="583">
        <v>48.54</v>
      </c>
      <c r="AI78" s="583">
        <v>48.88</v>
      </c>
      <c r="AJ78" s="1298"/>
      <c r="AK78" s="1314"/>
      <c r="AL78" s="1314"/>
      <c r="AM78" s="1042"/>
      <c r="AN78" s="1032"/>
      <c r="AO78" s="1032"/>
      <c r="AP78" s="1032"/>
      <c r="AQ78" s="1032"/>
      <c r="AR78" s="1032"/>
      <c r="AS78" s="1032"/>
      <c r="AT78" s="1032"/>
      <c r="AU78" s="1032"/>
      <c r="AV78" s="1032"/>
      <c r="AW78" s="1032"/>
      <c r="AX78" s="1032"/>
      <c r="AY78" s="1087"/>
    </row>
    <row r="79" spans="1:51" ht="16.5" thickBot="1">
      <c r="A79" s="945" t="s">
        <v>13</v>
      </c>
      <c r="B79" s="106"/>
      <c r="C79" s="106"/>
      <c r="D79" s="110"/>
      <c r="E79" s="1"/>
      <c r="F79" s="13"/>
      <c r="G79" s="14"/>
      <c r="H79" s="15"/>
      <c r="I79" s="61">
        <v>40.25</v>
      </c>
      <c r="J79" s="61">
        <v>45.62</v>
      </c>
      <c r="K79" s="557">
        <v>0.42</v>
      </c>
      <c r="L79" s="557">
        <v>0.52039999999999997</v>
      </c>
      <c r="M79" s="290">
        <v>0.59360000000000002</v>
      </c>
      <c r="N79" s="290">
        <v>0.56979999999999997</v>
      </c>
      <c r="O79" s="380">
        <v>56.05</v>
      </c>
      <c r="P79" s="286">
        <v>0.64900000000000002</v>
      </c>
      <c r="Q79" s="459">
        <v>65.39</v>
      </c>
      <c r="R79" s="286">
        <f>SUM(R73:R77)/5</f>
        <v>0.69287999999999994</v>
      </c>
      <c r="S79" s="286">
        <v>0.63370000000000004</v>
      </c>
      <c r="T79" s="584">
        <v>58.09</v>
      </c>
      <c r="U79" s="584">
        <v>61.22</v>
      </c>
      <c r="V79" s="584">
        <v>59.83</v>
      </c>
      <c r="W79" s="584">
        <v>60.04</v>
      </c>
      <c r="X79" s="584">
        <v>61.33</v>
      </c>
      <c r="Y79" s="584">
        <v>62.92</v>
      </c>
      <c r="Z79" s="584">
        <v>57.7</v>
      </c>
      <c r="AA79" s="584">
        <v>57.81</v>
      </c>
      <c r="AB79" s="584">
        <v>59.84</v>
      </c>
      <c r="AC79" s="584">
        <v>65.34</v>
      </c>
      <c r="AD79" s="584">
        <v>64.06</v>
      </c>
      <c r="AE79" s="584">
        <v>65.69</v>
      </c>
      <c r="AF79" s="584">
        <v>66.5</v>
      </c>
      <c r="AG79" s="584">
        <v>66.010000000000005</v>
      </c>
      <c r="AH79" s="584">
        <v>60.21</v>
      </c>
      <c r="AI79" s="584">
        <v>54.34</v>
      </c>
      <c r="AJ79" s="1298">
        <v>68.180000000000007</v>
      </c>
      <c r="AK79" s="1324">
        <v>67.680000000000007</v>
      </c>
      <c r="AL79" s="1315">
        <v>65.8</v>
      </c>
      <c r="AM79" s="1043"/>
      <c r="AN79" s="312"/>
      <c r="AO79" s="312"/>
      <c r="AP79" s="312"/>
      <c r="AQ79" s="312"/>
      <c r="AR79" s="312"/>
      <c r="AS79" s="312"/>
      <c r="AT79" s="312"/>
      <c r="AU79" s="312"/>
      <c r="AV79" s="312"/>
      <c r="AW79" s="312"/>
      <c r="AX79" s="312"/>
      <c r="AY79" s="258"/>
    </row>
    <row r="80" spans="1:51" ht="18.75" thickBot="1">
      <c r="A80" s="946" t="s">
        <v>14</v>
      </c>
      <c r="B80" s="119"/>
      <c r="C80" s="119"/>
      <c r="D80" s="48"/>
      <c r="E80" s="16"/>
      <c r="F80" s="17"/>
      <c r="G80" s="18"/>
      <c r="H80" s="29"/>
      <c r="I80" s="83">
        <v>39.96</v>
      </c>
      <c r="J80" s="566">
        <v>44.48</v>
      </c>
      <c r="K80" s="567">
        <v>0.38109999999999999</v>
      </c>
      <c r="L80" s="568">
        <v>0.49209999999999998</v>
      </c>
      <c r="M80" s="291">
        <v>0.52680000000000005</v>
      </c>
      <c r="N80" s="291">
        <v>0.50149999999999995</v>
      </c>
      <c r="O80" s="385">
        <v>52.38</v>
      </c>
      <c r="P80" s="385">
        <v>58.08</v>
      </c>
      <c r="Q80" s="460">
        <v>56.9</v>
      </c>
      <c r="R80" s="385">
        <f>SUM(R78:R79)/2*100</f>
        <v>59.209000000000003</v>
      </c>
      <c r="S80" s="289">
        <v>0.56240000000000001</v>
      </c>
      <c r="T80" s="586">
        <v>50.96</v>
      </c>
      <c r="U80" s="620">
        <v>50.61</v>
      </c>
      <c r="V80" s="643">
        <v>52.1</v>
      </c>
      <c r="W80" s="586">
        <v>50.99</v>
      </c>
      <c r="X80" s="643">
        <v>52.05</v>
      </c>
      <c r="Y80" s="643">
        <v>52.9</v>
      </c>
      <c r="Z80" s="586">
        <v>49.78</v>
      </c>
      <c r="AA80" s="988">
        <v>49.57</v>
      </c>
      <c r="AB80" s="643">
        <v>49.96</v>
      </c>
      <c r="AC80" s="643">
        <v>49.99</v>
      </c>
      <c r="AD80" s="643">
        <v>50.76</v>
      </c>
      <c r="AE80" s="643">
        <v>51.8</v>
      </c>
      <c r="AF80" s="643">
        <v>52.96</v>
      </c>
      <c r="AG80" s="643">
        <v>54.44</v>
      </c>
      <c r="AH80" s="586">
        <v>50.83</v>
      </c>
      <c r="AI80" s="586">
        <v>50.1</v>
      </c>
      <c r="AJ80" s="1298"/>
      <c r="AK80" s="1323"/>
      <c r="AL80" s="1044"/>
      <c r="AM80" s="1044"/>
      <c r="AN80" s="1072"/>
      <c r="AO80" s="1072"/>
      <c r="AP80" s="1072"/>
      <c r="AQ80" s="1072"/>
      <c r="AR80" s="1072"/>
      <c r="AS80" s="1072"/>
      <c r="AT80" s="1072"/>
      <c r="AU80" s="1072"/>
      <c r="AV80" s="1072"/>
      <c r="AW80" s="1072"/>
      <c r="AX80" s="1072"/>
      <c r="AY80" s="1088"/>
    </row>
    <row r="81" spans="1:51" ht="18.75" thickBot="1">
      <c r="A81" s="1176"/>
      <c r="B81" s="1177"/>
      <c r="C81" s="1177"/>
      <c r="D81" s="1178"/>
      <c r="E81" s="530"/>
      <c r="F81" s="1179"/>
      <c r="G81" s="1180"/>
      <c r="H81" s="1181"/>
      <c r="I81" s="530"/>
      <c r="J81" s="530"/>
      <c r="K81" s="1182"/>
      <c r="L81" s="1182"/>
      <c r="M81" s="1183"/>
      <c r="N81" s="1183"/>
      <c r="O81" s="1184"/>
      <c r="P81" s="1184"/>
      <c r="Q81" s="1184"/>
      <c r="R81" s="1184"/>
      <c r="S81" s="1185"/>
      <c r="T81" s="1186"/>
      <c r="U81" s="1186"/>
      <c r="V81" s="1186"/>
      <c r="W81" s="1186"/>
      <c r="X81" s="1186"/>
      <c r="Y81" s="1186"/>
      <c r="Z81" s="1186"/>
      <c r="AA81" s="1186"/>
      <c r="AB81" s="1186"/>
      <c r="AC81" s="1186"/>
      <c r="AD81" s="1186"/>
      <c r="AE81" s="1186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51" ht="15.75" thickBot="1">
      <c r="A82" s="1464" t="s">
        <v>21</v>
      </c>
      <c r="B82" s="1468"/>
      <c r="C82" s="1468"/>
      <c r="D82" s="1468"/>
      <c r="E82" s="1468"/>
      <c r="F82" s="1468"/>
      <c r="G82" s="1468"/>
      <c r="H82" s="1468"/>
      <c r="I82" s="1468"/>
      <c r="J82" s="1468"/>
      <c r="K82" s="1468"/>
      <c r="L82" s="1468"/>
      <c r="M82" s="1468"/>
      <c r="N82" s="1468"/>
      <c r="O82" s="1468"/>
      <c r="P82" s="1468"/>
      <c r="Q82" s="1468"/>
      <c r="R82" s="1468"/>
      <c r="S82" s="1468"/>
      <c r="T82" s="1468"/>
      <c r="U82" s="1468"/>
      <c r="V82" s="1468"/>
      <c r="W82" s="1468"/>
      <c r="X82" s="1468"/>
      <c r="Y82" s="1468"/>
      <c r="Z82" s="1468"/>
      <c r="AA82" s="1468"/>
      <c r="AB82" s="1468"/>
      <c r="AC82" s="1468"/>
      <c r="AD82" s="1468"/>
      <c r="AE82" s="1468"/>
      <c r="AF82" s="1468"/>
      <c r="AG82" s="1468"/>
      <c r="AH82" s="1468"/>
      <c r="AI82" s="1468"/>
      <c r="AJ82" s="1468"/>
      <c r="AK82" s="1468"/>
      <c r="AL82" s="1468"/>
      <c r="AM82" s="1468"/>
      <c r="AN82" s="1468"/>
      <c r="AO82" s="1468"/>
      <c r="AP82" s="1468"/>
      <c r="AQ82" s="1468"/>
      <c r="AR82" s="1468"/>
      <c r="AS82" s="1468"/>
      <c r="AT82" s="1468"/>
      <c r="AU82" s="1468"/>
      <c r="AV82" s="1468"/>
      <c r="AW82" s="1468"/>
      <c r="AX82" s="1468"/>
      <c r="AY82" s="1469"/>
    </row>
    <row r="83" spans="1:51" ht="15.75" thickBot="1">
      <c r="A83" s="1135" t="s">
        <v>1</v>
      </c>
      <c r="B83" s="1052">
        <v>15</v>
      </c>
      <c r="C83" s="1051">
        <v>16</v>
      </c>
      <c r="D83" s="1051">
        <v>17</v>
      </c>
      <c r="E83" s="1051">
        <v>18</v>
      </c>
      <c r="F83" s="1051">
        <v>19</v>
      </c>
      <c r="G83" s="1051">
        <v>20</v>
      </c>
      <c r="H83" s="1051">
        <v>21</v>
      </c>
      <c r="T83" s="1052"/>
      <c r="U83" s="1051">
        <v>22</v>
      </c>
      <c r="V83" s="1052">
        <v>23</v>
      </c>
      <c r="W83" s="1052">
        <v>24</v>
      </c>
      <c r="X83" s="1052">
        <v>25</v>
      </c>
      <c r="Y83" s="1052">
        <v>26</v>
      </c>
      <c r="Z83" s="1052">
        <v>27</v>
      </c>
      <c r="AA83" s="1052">
        <v>28</v>
      </c>
      <c r="AB83" s="1052">
        <v>29</v>
      </c>
      <c r="AC83" s="1052">
        <v>30</v>
      </c>
      <c r="AD83" s="1052">
        <v>31</v>
      </c>
      <c r="AE83" s="1052">
        <v>32</v>
      </c>
      <c r="AF83" s="1187">
        <v>33</v>
      </c>
      <c r="AG83" s="1187">
        <v>34</v>
      </c>
      <c r="AH83" s="1187">
        <v>35</v>
      </c>
      <c r="AI83" s="1187">
        <v>36</v>
      </c>
      <c r="AJ83" s="1187">
        <v>37</v>
      </c>
      <c r="AK83" s="1187">
        <v>38</v>
      </c>
      <c r="AL83" s="1187">
        <v>39</v>
      </c>
      <c r="AM83" s="1136">
        <v>40</v>
      </c>
      <c r="AN83" s="1187">
        <v>41</v>
      </c>
      <c r="AO83" s="1187">
        <v>42</v>
      </c>
      <c r="AP83" s="1187">
        <v>43</v>
      </c>
      <c r="AQ83" s="1187">
        <v>44</v>
      </c>
      <c r="AR83" s="1187">
        <v>45</v>
      </c>
      <c r="AS83" s="1187">
        <v>46</v>
      </c>
      <c r="AT83" s="1187">
        <v>47</v>
      </c>
      <c r="AU83" s="1187">
        <v>48</v>
      </c>
      <c r="AV83" s="1187">
        <v>49</v>
      </c>
      <c r="AW83" s="1187">
        <v>50</v>
      </c>
      <c r="AX83" s="1187">
        <v>51</v>
      </c>
      <c r="AY83" s="1376">
        <v>52</v>
      </c>
    </row>
    <row r="84" spans="1:51">
      <c r="A84" s="164" t="s">
        <v>2</v>
      </c>
      <c r="B84" s="304"/>
      <c r="C84" s="304"/>
      <c r="D84" s="304"/>
      <c r="E84" s="827"/>
      <c r="F84" s="304"/>
      <c r="G84" s="304"/>
      <c r="H84" s="256" t="e">
        <f>((#REF!*T68*T52)-(#REF!*S68*T52))/100</f>
        <v>#REF!</v>
      </c>
      <c r="T84" s="1142"/>
      <c r="U84" s="256" t="e">
        <f>((#REF!*U68*U52)-(#REF!*T68*U52))/100</f>
        <v>#REF!</v>
      </c>
      <c r="V84" s="256" t="e">
        <f>((#REF!*V68*V52)-(#REF!*U68*V52))/100</f>
        <v>#REF!</v>
      </c>
      <c r="W84" s="256" t="e">
        <f>((#REF!*W68*W52)-(#REF!*V68*W52))/100</f>
        <v>#REF!</v>
      </c>
      <c r="X84" s="256" t="e">
        <f>((#REF!*X68*X52)-(#REF!*W68*X52))/100</f>
        <v>#REF!</v>
      </c>
      <c r="Y84" s="427" t="e">
        <f>((#REF!*Y68*Y52)-(#REF!*X68*Y52))/100</f>
        <v>#REF!</v>
      </c>
      <c r="Z84" s="427" t="e">
        <f>((#REF!*Z68*Z52)-(#REF!*Y68*Z52))/100</f>
        <v>#REF!</v>
      </c>
      <c r="AA84" s="427" t="e">
        <f>((#REF!*AA68*AA52)-(#REF!*Z68*AA52))/100</f>
        <v>#REF!</v>
      </c>
      <c r="AB84" s="256" t="e">
        <f>((#REF!*AB68*AB52)-(#REF!*AA68*AB52))/100</f>
        <v>#REF!</v>
      </c>
      <c r="AC84" s="718" t="e">
        <f>((#REF!*AC68*AC52)-(#REF!*AB68*AC52))/100</f>
        <v>#REF!</v>
      </c>
      <c r="AD84" s="256" t="e">
        <f>((#REF!*AD68*AD52)-(#REF!*AC68*AD52))/100</f>
        <v>#REF!</v>
      </c>
      <c r="AE84" s="427" t="e">
        <f>((#REF!*AE68*AE52)-(#REF!*AD68*AE52))/100</f>
        <v>#REF!</v>
      </c>
      <c r="AF84" s="256" t="e">
        <f>((#REF!*AF68*AF52)-(#REF!*AE68*AF52))/100</f>
        <v>#REF!</v>
      </c>
      <c r="AG84" s="427" t="e">
        <f>((#REF!*AG68*AG52)-(#REF!*AF68*AG52))/100</f>
        <v>#REF!</v>
      </c>
      <c r="AH84" s="759" t="e">
        <f>((#REF!*AH68*AH52)-(#REF!*AG68*AH52))/100</f>
        <v>#REF!</v>
      </c>
      <c r="AI84" s="256" t="e">
        <f>((#REF!*AI68*AI52)-(#REF!*AH68*AI52))/100</f>
        <v>#REF!</v>
      </c>
      <c r="AJ84" s="1311"/>
      <c r="AK84" s="1311"/>
      <c r="AL84" s="1039"/>
      <c r="AM84" s="1039"/>
      <c r="AN84" s="1363"/>
      <c r="AO84" s="1363"/>
      <c r="AP84" s="1363"/>
      <c r="AQ84" s="1363"/>
      <c r="AR84" s="1363"/>
      <c r="AS84" s="1363"/>
      <c r="AT84" s="1363"/>
      <c r="AU84" s="1363"/>
      <c r="AV84" s="1363"/>
      <c r="AW84" s="1363"/>
      <c r="AX84" s="1363"/>
      <c r="AY84" s="1373"/>
    </row>
    <row r="85" spans="1:51">
      <c r="A85" s="3" t="s">
        <v>3</v>
      </c>
      <c r="B85" s="306"/>
      <c r="C85" s="306"/>
      <c r="D85" s="306"/>
      <c r="E85" s="825"/>
      <c r="F85" s="306"/>
      <c r="G85" s="306"/>
      <c r="H85" s="44" t="e">
        <f>((#REF!*T69*T53)-(#REF!*S69*T53))/100</f>
        <v>#REF!</v>
      </c>
      <c r="T85" s="1137"/>
      <c r="U85" s="44" t="e">
        <f>((#REF!*U69*U53)-(#REF!*T69*U53))/100</f>
        <v>#REF!</v>
      </c>
      <c r="V85" s="44" t="e">
        <f>((#REF!*V69*V53)-(#REF!*U69*V53))/100</f>
        <v>#REF!</v>
      </c>
      <c r="W85" s="44" t="e">
        <f>((#REF!*W69*W53)-(#REF!*V69*W53))/100</f>
        <v>#REF!</v>
      </c>
      <c r="X85" s="44" t="e">
        <f>((#REF!*X69*X53)-(#REF!*W69*X53))/100</f>
        <v>#REF!</v>
      </c>
      <c r="Y85" s="44" t="e">
        <f>((#REF!*Y69*Y53)-(#REF!*X69*Y53))/100</f>
        <v>#REF!</v>
      </c>
      <c r="Z85" s="266" t="e">
        <f>((#REF!*Z69*Z53)-(#REF!*Y69*Z53))/100</f>
        <v>#REF!</v>
      </c>
      <c r="AA85" s="44" t="e">
        <f>((#REF!*AA69*AA53)-(#REF!*Z69*AA53))/100</f>
        <v>#REF!</v>
      </c>
      <c r="AB85" s="44" t="e">
        <f>((#REF!*AB69*AB53)-(#REF!*AA69*AB53))/100</f>
        <v>#REF!</v>
      </c>
      <c r="AC85" s="293" t="e">
        <f>((#REF!*AC69*AC53)-(#REF!*AB69*AC53))/100</f>
        <v>#REF!</v>
      </c>
      <c r="AD85" s="44" t="e">
        <f>((#REF!*AD69*AD53)-(#REF!*AC69*AD53))/100</f>
        <v>#REF!</v>
      </c>
      <c r="AE85" s="266" t="e">
        <f>((#REF!*AE69*AE53)-(#REF!*AD69*AE53))/100</f>
        <v>#REF!</v>
      </c>
      <c r="AF85" s="44" t="e">
        <f>((#REF!*AF69*AF53)-(#REF!*AE69*AF53))/100</f>
        <v>#REF!</v>
      </c>
      <c r="AG85" s="44" t="e">
        <f>((#REF!*AG69*AG53)-(#REF!*AF69*AG53))/100</f>
        <v>#REF!</v>
      </c>
      <c r="AH85" s="1273" t="e">
        <f>((#REF!*AH69*AH53)-(#REF!*AG69*AH53))/100</f>
        <v>#REF!</v>
      </c>
      <c r="AI85" s="44" t="e">
        <f>((#REF!*AI69*AI53)-(#REF!*AH69*AI53))/100</f>
        <v>#REF!</v>
      </c>
      <c r="AJ85" s="1312"/>
      <c r="AK85" s="1312"/>
      <c r="AL85" s="1040"/>
      <c r="AM85" s="1040"/>
      <c r="AN85" s="1030"/>
      <c r="AO85" s="1030"/>
      <c r="AP85" s="1030"/>
      <c r="AQ85" s="1030"/>
      <c r="AR85" s="1030"/>
      <c r="AS85" s="1030"/>
      <c r="AT85" s="1030"/>
      <c r="AU85" s="1030"/>
      <c r="AV85" s="1030"/>
      <c r="AW85" s="1030"/>
      <c r="AX85" s="1030"/>
      <c r="AY85" s="1049"/>
    </row>
    <row r="86" spans="1:51">
      <c r="A86" s="3" t="s">
        <v>4</v>
      </c>
      <c r="B86" s="306"/>
      <c r="C86" s="306"/>
      <c r="D86" s="306"/>
      <c r="E86" s="825"/>
      <c r="F86" s="306"/>
      <c r="G86" s="306"/>
      <c r="H86" s="44" t="e">
        <f>((#REF!*T70*T54)-(#REF!*S70*T54))/100</f>
        <v>#REF!</v>
      </c>
      <c r="T86" s="1137"/>
      <c r="U86" s="44" t="e">
        <f>((#REF!*U70*U54)-(#REF!*T70*U54))/100</f>
        <v>#REF!</v>
      </c>
      <c r="V86" s="44" t="e">
        <f>((#REF!*V70*V54)-(#REF!*U70*V54))/100</f>
        <v>#REF!</v>
      </c>
      <c r="W86" s="44" t="e">
        <f>((#REF!*W70*W54)-(#REF!*V70*W54))/100</f>
        <v>#REF!</v>
      </c>
      <c r="X86" s="44" t="e">
        <f>((#REF!*X70*X54)-(#REF!*W70*X54))/100</f>
        <v>#REF!</v>
      </c>
      <c r="Y86" s="266" t="e">
        <f>((#REF!*Y70*Y54)-(#REF!*X70*Y54))/100</f>
        <v>#REF!</v>
      </c>
      <c r="Z86" s="44" t="e">
        <f>((#REF!*Z70*Z54)-(#REF!*Y70*Z54))/100</f>
        <v>#REF!</v>
      </c>
      <c r="AA86" s="266" t="e">
        <f>((#REF!*AA70*AA54)-(#REF!*Z70*AA54))/100</f>
        <v>#REF!</v>
      </c>
      <c r="AB86" s="44" t="e">
        <f>((#REF!*AB70*AB54)-(#REF!*AA70*AB54))/100</f>
        <v>#REF!</v>
      </c>
      <c r="AC86" s="293" t="e">
        <f>((#REF!*AC70*AC54)-(#REF!*AB70*AC54))/100</f>
        <v>#REF!</v>
      </c>
      <c r="AD86" s="44" t="e">
        <f>((#REF!*AD70*AD54)-(#REF!*AC70*AD54))/100</f>
        <v>#REF!</v>
      </c>
      <c r="AE86" s="44" t="e">
        <f>((#REF!*AE70*AE54)-(#REF!*AD70*AE54))/100</f>
        <v>#REF!</v>
      </c>
      <c r="AF86" s="266" t="e">
        <f>((#REF!*AF70*AF54)-(#REF!*AE70*AF54))/100</f>
        <v>#REF!</v>
      </c>
      <c r="AG86" s="44" t="e">
        <f>((#REF!*AG70*AG54)-(#REF!*AF70*AG54))/100</f>
        <v>#REF!</v>
      </c>
      <c r="AH86" s="44" t="e">
        <f>((#REF!*AH70*AH54)-(#REF!*AG70*AH54))/100</f>
        <v>#REF!</v>
      </c>
      <c r="AI86" s="266" t="e">
        <f>((#REF!*AI70*AI54)-(#REF!*AH70*AI54))/100</f>
        <v>#REF!</v>
      </c>
      <c r="AJ86" s="1312"/>
      <c r="AK86" s="1312"/>
      <c r="AL86" s="1040"/>
      <c r="AM86" s="1040"/>
      <c r="AN86" s="1030"/>
      <c r="AO86" s="1030"/>
      <c r="AP86" s="1030"/>
      <c r="AQ86" s="1030"/>
      <c r="AR86" s="1030"/>
      <c r="AS86" s="1030"/>
      <c r="AT86" s="1030"/>
      <c r="AU86" s="1030"/>
      <c r="AV86" s="1030"/>
      <c r="AW86" s="1030"/>
      <c r="AX86" s="1030"/>
      <c r="AY86" s="1049"/>
    </row>
    <row r="87" spans="1:51">
      <c r="A87" s="3" t="s">
        <v>5</v>
      </c>
      <c r="B87" s="306"/>
      <c r="C87" s="306"/>
      <c r="D87" s="306"/>
      <c r="E87" s="825"/>
      <c r="F87" s="306"/>
      <c r="G87" s="306"/>
      <c r="H87" s="44" t="e">
        <f>((#REF!*T71*T55)-(#REF!*S71*T55))/100</f>
        <v>#REF!</v>
      </c>
      <c r="T87" s="1137"/>
      <c r="U87" s="266" t="e">
        <f>((#REF!*U71*U55)-(#REF!*T71*U55))/100</f>
        <v>#REF!</v>
      </c>
      <c r="V87" s="44" t="e">
        <f>((#REF!*V71*V55)-(#REF!*U71*V55))/100</f>
        <v>#REF!</v>
      </c>
      <c r="W87" s="44" t="e">
        <f>((#REF!*W71*W55)-(#REF!*V71*W55))/100</f>
        <v>#REF!</v>
      </c>
      <c r="X87" s="44" t="e">
        <f>((#REF!*X71*X55)-(#REF!*W71*X55))/100</f>
        <v>#REF!</v>
      </c>
      <c r="Y87" s="44" t="e">
        <f>((#REF!*Y71*Y55)-(#REF!*X71*Y55))/100</f>
        <v>#REF!</v>
      </c>
      <c r="Z87" s="266" t="e">
        <f>((#REF!*Z71*Z55)-(#REF!*Y71*Z55))/100</f>
        <v>#REF!</v>
      </c>
      <c r="AA87" s="44" t="e">
        <f>((#REF!*AA71*AA55)-(#REF!*Z71*AA55))/100</f>
        <v>#REF!</v>
      </c>
      <c r="AB87" s="44" t="e">
        <f>((#REF!*AB71*AB55)-(#REF!*AA71*AB55))/100</f>
        <v>#REF!</v>
      </c>
      <c r="AC87" s="293" t="e">
        <f>((#REF!*AC71*AC55)-(#REF!*AB71*AC55))/100</f>
        <v>#REF!</v>
      </c>
      <c r="AD87" s="44" t="e">
        <f>((#REF!*AD71*AD55)-(#REF!*AC71*AD55))/100</f>
        <v>#REF!</v>
      </c>
      <c r="AE87" s="44" t="e">
        <f>((#REF!*AE71*AE55)-(#REF!*AD71*AE55))/100</f>
        <v>#REF!</v>
      </c>
      <c r="AF87" s="44" t="e">
        <f>((#REF!*AF71*AF55)-(#REF!*AE71*AF55))/100</f>
        <v>#REF!</v>
      </c>
      <c r="AG87" s="44" t="e">
        <f>((#REF!*AG71*AG55)-(#REF!*AF71*AG55))/100</f>
        <v>#REF!</v>
      </c>
      <c r="AH87" s="1273" t="e">
        <f>((#REF!*AH71*AH55)-(#REF!*AG71*AH55))/100</f>
        <v>#REF!</v>
      </c>
      <c r="AI87" s="44" t="e">
        <f>((#REF!*AI71*AI55)-(#REF!*AH71*AI55))/100</f>
        <v>#REF!</v>
      </c>
      <c r="AJ87" s="1312"/>
      <c r="AK87" s="1312"/>
      <c r="AL87" s="1040"/>
      <c r="AM87" s="1040"/>
      <c r="AN87" s="1030"/>
      <c r="AO87" s="1030"/>
      <c r="AP87" s="1030"/>
      <c r="AQ87" s="1030"/>
      <c r="AR87" s="1030"/>
      <c r="AS87" s="1030"/>
      <c r="AT87" s="1030"/>
      <c r="AU87" s="1030"/>
      <c r="AV87" s="1030"/>
      <c r="AW87" s="1030"/>
      <c r="AX87" s="1030"/>
      <c r="AY87" s="1049"/>
    </row>
    <row r="88" spans="1:51">
      <c r="A88" s="3" t="s">
        <v>6</v>
      </c>
      <c r="B88" s="306"/>
      <c r="C88" s="306"/>
      <c r="D88" s="306"/>
      <c r="E88" s="825"/>
      <c r="F88" s="306"/>
      <c r="G88" s="306"/>
      <c r="H88" s="44" t="e">
        <f>((#REF!*T72*T56)-(#REF!*S72*T56))/100</f>
        <v>#REF!</v>
      </c>
      <c r="T88" s="1137"/>
      <c r="U88" s="266" t="e">
        <f>((#REF!*U72*U56)-(#REF!*T72*U56))/100</f>
        <v>#REF!</v>
      </c>
      <c r="V88" s="44" t="e">
        <f>((#REF!*V72*V56)-(#REF!*U72*V56))/100</f>
        <v>#REF!</v>
      </c>
      <c r="W88" s="44" t="e">
        <f>((#REF!*W72*W56)-(#REF!*V72*W56))/100</f>
        <v>#REF!</v>
      </c>
      <c r="X88" s="44" t="e">
        <f>((#REF!*X72*X56)-(#REF!*W72*X56))/100</f>
        <v>#REF!</v>
      </c>
      <c r="Y88" s="44" t="e">
        <f>((#REF!*Y72*Y56)-(#REF!*X72*Y56))/100</f>
        <v>#REF!</v>
      </c>
      <c r="Z88" s="266" t="e">
        <f>((#REF!*Z72*Z56)-(#REF!*Y72*Z56))/100</f>
        <v>#REF!</v>
      </c>
      <c r="AA88" s="266" t="e">
        <f>((#REF!*AA72*AA56)-(#REF!*Z72*AA56))/100</f>
        <v>#REF!</v>
      </c>
      <c r="AB88" s="44" t="e">
        <f>((#REF!*AB72*AB56)-(#REF!*AA72*AB56))/100</f>
        <v>#REF!</v>
      </c>
      <c r="AC88" s="293" t="e">
        <f>((#REF!*AC72*AC56)-(#REF!*AB72*AC56))/100</f>
        <v>#REF!</v>
      </c>
      <c r="AD88" s="44" t="e">
        <f>((#REF!*AD72*AD56)-(#REF!*AC72*AD56))/100</f>
        <v>#REF!</v>
      </c>
      <c r="AE88" s="44" t="e">
        <f>((#REF!*AE72*AE56)-(#REF!*AD72*AE56))/100</f>
        <v>#REF!</v>
      </c>
      <c r="AF88" s="266" t="e">
        <f>((#REF!*AF72*AF56)-(#REF!*AE72*AF56))/100</f>
        <v>#REF!</v>
      </c>
      <c r="AG88" s="44" t="e">
        <f>((#REF!*AG72*AG56)-(#REF!*AF72*AG56))/100</f>
        <v>#REF!</v>
      </c>
      <c r="AH88" s="1273" t="e">
        <f>((#REF!*AH72*AH56)-(#REF!*AG72*AH56))/100</f>
        <v>#REF!</v>
      </c>
      <c r="AI88" s="44" t="e">
        <f>((#REF!*AI72*AI56)-(#REF!*AH72*AI56))/100</f>
        <v>#REF!</v>
      </c>
      <c r="AJ88" s="1312"/>
      <c r="AK88" s="1312"/>
      <c r="AL88" s="1040"/>
      <c r="AM88" s="1040"/>
      <c r="AN88" s="1030"/>
      <c r="AO88" s="1030"/>
      <c r="AP88" s="1030"/>
      <c r="AQ88" s="1030"/>
      <c r="AR88" s="1030"/>
      <c r="AS88" s="1030"/>
      <c r="AT88" s="1030"/>
      <c r="AU88" s="1030"/>
      <c r="AV88" s="1030"/>
      <c r="AW88" s="1030"/>
      <c r="AX88" s="1030"/>
      <c r="AY88" s="1049"/>
    </row>
    <row r="89" spans="1:51">
      <c r="A89" s="3" t="s">
        <v>7</v>
      </c>
      <c r="B89" s="306"/>
      <c r="C89" s="306"/>
      <c r="D89" s="306"/>
      <c r="E89" s="825"/>
      <c r="F89" s="306"/>
      <c r="G89" s="306"/>
      <c r="H89" s="44" t="e">
        <f>((#REF!*T73*T57)-(#REF!*S73*T57))/100</f>
        <v>#REF!</v>
      </c>
      <c r="T89" s="1137"/>
      <c r="U89" s="44" t="e">
        <f>((#REF!*U73*U57)-(#REF!*T73*U57))/100</f>
        <v>#REF!</v>
      </c>
      <c r="V89" s="44" t="e">
        <f>((#REF!*V73*V57)-(#REF!*U73*V57))/100</f>
        <v>#REF!</v>
      </c>
      <c r="W89" s="44" t="e">
        <f>((#REF!*W73*W57)-(#REF!*V73*W57))/100</f>
        <v>#REF!</v>
      </c>
      <c r="X89" s="44" t="e">
        <f>((#REF!*X73*X57)-(#REF!*W73*X57))/100</f>
        <v>#REF!</v>
      </c>
      <c r="Y89" s="266" t="e">
        <f>((#REF!*Y73*Y57)-(#REF!*X73*Y57))/100</f>
        <v>#REF!</v>
      </c>
      <c r="Z89" s="266" t="e">
        <f>((#REF!*Z73*Z57)-(#REF!*Y73*Z57))/100</f>
        <v>#REF!</v>
      </c>
      <c r="AA89" s="266" t="e">
        <f>((#REF!*AA73*AA57)-(#REF!*Z73*AA57))/100</f>
        <v>#REF!</v>
      </c>
      <c r="AB89" s="44" t="e">
        <f>((#REF!*AB73*AB57)-(#REF!*AA73*AB57))/100</f>
        <v>#REF!</v>
      </c>
      <c r="AC89" s="293" t="e">
        <f>((#REF!*AC73*AC57)-(#REF!*AB73*AC57))/100</f>
        <v>#REF!</v>
      </c>
      <c r="AD89" s="44" t="e">
        <f>((#REF!*AD73*AD57)-(#REF!*AC73*AD57))/100</f>
        <v>#REF!</v>
      </c>
      <c r="AE89" s="266" t="e">
        <f>((#REF!*AE73*AE57)-(#REF!*AD73*AE57))/100</f>
        <v>#REF!</v>
      </c>
      <c r="AF89" s="266" t="e">
        <f>((#REF!*AF73*AF57)-(#REF!*AE73*AF57))/100</f>
        <v>#REF!</v>
      </c>
      <c r="AG89" s="44" t="e">
        <f>((#REF!*AG73*AG57)-(#REF!*AF73*AG57))/100</f>
        <v>#REF!</v>
      </c>
      <c r="AH89" s="1273" t="e">
        <f>((#REF!*AH73*AH57)-(#REF!*AG73*AH57))/100</f>
        <v>#REF!</v>
      </c>
      <c r="AI89" s="266" t="e">
        <f>((#REF!*AI73*AI57)-(#REF!*AH73*AI57))/100</f>
        <v>#REF!</v>
      </c>
      <c r="AJ89" s="1312"/>
      <c r="AK89" s="1312"/>
      <c r="AL89" s="1040"/>
      <c r="AM89" s="1040"/>
      <c r="AN89" s="1030"/>
      <c r="AO89" s="1030"/>
      <c r="AP89" s="1030"/>
      <c r="AQ89" s="1030"/>
      <c r="AR89" s="1030"/>
      <c r="AS89" s="1030"/>
      <c r="AT89" s="1030"/>
      <c r="AU89" s="1030"/>
      <c r="AV89" s="1030"/>
      <c r="AW89" s="1030"/>
      <c r="AX89" s="1030"/>
      <c r="AY89" s="1049"/>
    </row>
    <row r="90" spans="1:51">
      <c r="A90" s="3" t="s">
        <v>8</v>
      </c>
      <c r="B90" s="306"/>
      <c r="C90" s="306"/>
      <c r="D90" s="306"/>
      <c r="E90" s="825"/>
      <c r="F90" s="306"/>
      <c r="G90" s="306"/>
      <c r="H90" s="44" t="e">
        <f>((#REF!*T74*T58)-(#REF!*S74*T58))/100</f>
        <v>#REF!</v>
      </c>
      <c r="T90" s="1137"/>
      <c r="U90" s="44" t="e">
        <f>((#REF!*U74*U58)-(#REF!*T74*U58))/100</f>
        <v>#REF!</v>
      </c>
      <c r="V90" s="44" t="e">
        <f>((#REF!*V74*V58)-(#REF!*U74*V58))/100</f>
        <v>#REF!</v>
      </c>
      <c r="W90" s="44" t="e">
        <f>((#REF!*W74*W58)-(#REF!*V74*W58))/100</f>
        <v>#REF!</v>
      </c>
      <c r="X90" s="44" t="e">
        <f>((#REF!*X74*X58)-(#REF!*W74*X58))/100</f>
        <v>#REF!</v>
      </c>
      <c r="Y90" s="44" t="e">
        <f>((#REF!*Y74*Y58)-(#REF!*X74*Y58))/100</f>
        <v>#REF!</v>
      </c>
      <c r="Z90" s="266" t="e">
        <f>((#REF!*Z74*Z58)-(#REF!*Y74*Z58))/100</f>
        <v>#REF!</v>
      </c>
      <c r="AA90" s="44" t="e">
        <f>((#REF!*AA74*AA58)-(#REF!*Z74*AA58))/100</f>
        <v>#REF!</v>
      </c>
      <c r="AB90" s="44" t="e">
        <f>((#REF!*AB74*AB58)-(#REF!*AA74*AB58))/100</f>
        <v>#REF!</v>
      </c>
      <c r="AC90" s="293" t="e">
        <f>((#REF!*AC74*AC58)-(#REF!*AB74*AC58))/100</f>
        <v>#REF!</v>
      </c>
      <c r="AD90" s="44" t="e">
        <f>((#REF!*AD74*AD58)-(#REF!*AC74*AD58))/100</f>
        <v>#REF!</v>
      </c>
      <c r="AE90" s="44" t="e">
        <f>((#REF!*AE74*AE58)-(#REF!*AD74*AE58))/100</f>
        <v>#REF!</v>
      </c>
      <c r="AF90" s="266" t="e">
        <f>((#REF!*AF74*AF58)-(#REF!*AE74*AF58))/100</f>
        <v>#REF!</v>
      </c>
      <c r="AG90" s="44" t="e">
        <f>((#REF!*AG74*AG58)-(#REF!*AF74*AG58))/100</f>
        <v>#REF!</v>
      </c>
      <c r="AH90" s="44" t="e">
        <f>((#REF!*AH74*AH58)-(#REF!*AG74*AH58))/100</f>
        <v>#REF!</v>
      </c>
      <c r="AI90" s="44" t="e">
        <f>((#REF!*AI74*AI58)-(#REF!*AH74*AI58))/100</f>
        <v>#REF!</v>
      </c>
      <c r="AJ90" s="1312"/>
      <c r="AK90" s="1312"/>
      <c r="AL90" s="1040"/>
      <c r="AM90" s="1040"/>
      <c r="AN90" s="1030"/>
      <c r="AO90" s="1030"/>
      <c r="AP90" s="1030"/>
      <c r="AQ90" s="1030"/>
      <c r="AR90" s="1030"/>
      <c r="AS90" s="1030"/>
      <c r="AT90" s="1030"/>
      <c r="AU90" s="1030"/>
      <c r="AV90" s="1030"/>
      <c r="AW90" s="1030"/>
      <c r="AX90" s="1030"/>
      <c r="AY90" s="1049"/>
    </row>
    <row r="91" spans="1:51">
      <c r="A91" s="3" t="s">
        <v>9</v>
      </c>
      <c r="B91" s="306"/>
      <c r="C91" s="306"/>
      <c r="D91" s="306"/>
      <c r="E91" s="825"/>
      <c r="F91" s="306"/>
      <c r="G91" s="306"/>
      <c r="H91" s="44" t="e">
        <f>((#REF!*T75*T59)-(#REF!*S75*T59))/100</f>
        <v>#REF!</v>
      </c>
      <c r="T91" s="1137"/>
      <c r="U91" s="44" t="e">
        <f>((#REF!*U75*U59)-(#REF!*T75*U59))/100</f>
        <v>#REF!</v>
      </c>
      <c r="V91" s="44" t="e">
        <f>((#REF!*V75*V59)-(#REF!*U75*V59))/100</f>
        <v>#REF!</v>
      </c>
      <c r="W91" s="44" t="e">
        <f>((#REF!*W75*W59)-(#REF!*V75*W59))/100</f>
        <v>#REF!</v>
      </c>
      <c r="X91" s="44" t="e">
        <f>((#REF!*X75*X59)-(#REF!*W75*X59))/100</f>
        <v>#REF!</v>
      </c>
      <c r="Y91" s="44" t="e">
        <f>((#REF!*Y75*Y59)-(#REF!*X75*Y59))/100</f>
        <v>#REF!</v>
      </c>
      <c r="Z91" s="266" t="e">
        <f>((#REF!*Z75*Z59)-(#REF!*Y75*Z59))/100</f>
        <v>#REF!</v>
      </c>
      <c r="AA91" s="44" t="e">
        <f>((#REF!*AA75*AA59)-(#REF!*Z75*AA59))/100</f>
        <v>#REF!</v>
      </c>
      <c r="AB91" s="44" t="e">
        <f>((#REF!*AB75*AB59)-(#REF!*AA75*AB59))/100</f>
        <v>#REF!</v>
      </c>
      <c r="AC91" s="293" t="e">
        <f>((#REF!*AC75*AC59)-(#REF!*AB75*AC59))/100</f>
        <v>#REF!</v>
      </c>
      <c r="AD91" s="44" t="e">
        <f>((#REF!*AD75*AD59)-(#REF!*AC75*AD59))/100</f>
        <v>#REF!</v>
      </c>
      <c r="AE91" s="44" t="e">
        <f>((#REF!*AE75*AE59)-(#REF!*AD75*AE59))/100</f>
        <v>#REF!</v>
      </c>
      <c r="AF91" s="44" t="e">
        <f>((#REF!*AF75*AF59)-(#REF!*AE75*AF59))/100</f>
        <v>#REF!</v>
      </c>
      <c r="AG91" s="266" t="e">
        <f>((#REF!*AG75*AG59)-(#REF!*AF75*AG59))/100</f>
        <v>#REF!</v>
      </c>
      <c r="AH91" s="44" t="e">
        <f>((#REF!*AH75*AH59)-(#REF!*AG75*AH59))/100</f>
        <v>#REF!</v>
      </c>
      <c r="AI91" s="266" t="e">
        <f>((#REF!*AI75*AI59)-(#REF!*AH75*AI59))/100</f>
        <v>#REF!</v>
      </c>
      <c r="AJ91" s="1313"/>
      <c r="AK91" s="1313"/>
      <c r="AL91" s="1041"/>
      <c r="AM91" s="1041"/>
      <c r="AN91" s="1030"/>
      <c r="AO91" s="1030"/>
      <c r="AP91" s="1030"/>
      <c r="AQ91" s="1030"/>
      <c r="AR91" s="1030"/>
      <c r="AS91" s="1030"/>
      <c r="AT91" s="1030"/>
      <c r="AU91" s="1030"/>
      <c r="AV91" s="1030"/>
      <c r="AW91" s="1030"/>
      <c r="AX91" s="1030"/>
      <c r="AY91" s="1049"/>
    </row>
    <row r="92" spans="1:51">
      <c r="A92" s="3" t="s">
        <v>10</v>
      </c>
      <c r="B92" s="306"/>
      <c r="C92" s="306"/>
      <c r="D92" s="306"/>
      <c r="E92" s="825"/>
      <c r="F92" s="306"/>
      <c r="G92" s="306"/>
      <c r="H92" s="44" t="e">
        <f>((#REF!*T76*T60)-(#REF!*S76*T60))/100</f>
        <v>#REF!</v>
      </c>
      <c r="T92" s="1137"/>
      <c r="U92" s="44" t="e">
        <f>((#REF!*U76*U60)-(#REF!*T76*U60))/100</f>
        <v>#REF!</v>
      </c>
      <c r="V92" s="44" t="e">
        <f>((#REF!*V76*V60)-(#REF!*U76*V60))/100</f>
        <v>#REF!</v>
      </c>
      <c r="W92" s="44" t="e">
        <f>((#REF!*W76*W60)-(#REF!*V76*W60))/100</f>
        <v>#REF!</v>
      </c>
      <c r="X92" s="44" t="e">
        <f>((#REF!*X76*X60)-(#REF!*W76*X60))/100</f>
        <v>#REF!</v>
      </c>
      <c r="Y92" s="44" t="e">
        <f>((#REF!*Y76*Y60)-(#REF!*X76*Y60))/100</f>
        <v>#REF!</v>
      </c>
      <c r="Z92" s="44" t="e">
        <f>((#REF!*Z76*Z60)-(#REF!*Y76*Z60))/100</f>
        <v>#REF!</v>
      </c>
      <c r="AA92" s="266" t="e">
        <f>((#REF!*AA76*AA60)-(#REF!*Z76*AA60))/100</f>
        <v>#REF!</v>
      </c>
      <c r="AB92" s="44" t="e">
        <f>((#REF!*AB76*AB60)-(#REF!*AA76*AB60))/100</f>
        <v>#REF!</v>
      </c>
      <c r="AC92" s="293" t="e">
        <f>((#REF!*AC76*AC60)-(#REF!*AB76*AC60))/100</f>
        <v>#REF!</v>
      </c>
      <c r="AD92" s="44" t="e">
        <f>((#REF!*AD76*AD60)-(#REF!*AC76*AD60))/100</f>
        <v>#REF!</v>
      </c>
      <c r="AE92" s="266" t="e">
        <f>((#REF!*AE76*AE60)-(#REF!*AD76*AE60))/100</f>
        <v>#REF!</v>
      </c>
      <c r="AF92" s="44" t="e">
        <f>((#REF!*AF76*AF60)-(#REF!*AE76*AF60))/100</f>
        <v>#REF!</v>
      </c>
      <c r="AG92" s="266" t="e">
        <f>((#REF!*AG76*AG60)-(#REF!*AF76*AG60))/100</f>
        <v>#REF!</v>
      </c>
      <c r="AH92" s="1273" t="e">
        <f>((#REF!*AH76*AH60)-(#REF!*AG76*AH60))/100</f>
        <v>#REF!</v>
      </c>
      <c r="AI92" s="266" t="e">
        <f>((#REF!*AI76*AI60)-(#REF!*AH76*AI60))/100</f>
        <v>#REF!</v>
      </c>
      <c r="AJ92" s="1312"/>
      <c r="AK92" s="1312"/>
      <c r="AL92" s="1040"/>
      <c r="AM92" s="1040"/>
      <c r="AN92" s="1030"/>
      <c r="AO92" s="1030"/>
      <c r="AP92" s="1030"/>
      <c r="AQ92" s="1030"/>
      <c r="AR92" s="1030"/>
      <c r="AS92" s="1030"/>
      <c r="AT92" s="1030"/>
      <c r="AU92" s="1030"/>
      <c r="AV92" s="1030"/>
      <c r="AW92" s="1030"/>
      <c r="AX92" s="1030"/>
      <c r="AY92" s="1049"/>
    </row>
    <row r="93" spans="1:51" ht="15.75" thickBot="1">
      <c r="A93" s="6" t="s">
        <v>11</v>
      </c>
      <c r="B93" s="614"/>
      <c r="C93" s="614"/>
      <c r="D93" s="614"/>
      <c r="E93" s="826"/>
      <c r="F93" s="614"/>
      <c r="G93" s="614"/>
      <c r="H93" s="617" t="e">
        <f>((#REF!*T77*T61)-(#REF!*S77*T61))/100</f>
        <v>#REF!</v>
      </c>
      <c r="T93" s="1143"/>
      <c r="U93" s="617" t="e">
        <f>((#REF!*U77*U61)-(#REF!*T77*U61))/100</f>
        <v>#REF!</v>
      </c>
      <c r="V93" s="617" t="e">
        <f>((#REF!*V77*V61)-(#REF!*U77*V61))/100</f>
        <v>#REF!</v>
      </c>
      <c r="W93" s="617" t="e">
        <f>((#REF!*W77*W61)-(#REF!*V77*W61))/100</f>
        <v>#REF!</v>
      </c>
      <c r="X93" s="617" t="e">
        <f>((#REF!*X77*X61)-(#REF!*W77*X61))/100</f>
        <v>#REF!</v>
      </c>
      <c r="Y93" s="617" t="e">
        <f>((#REF!*Y77*Y61)-(#REF!*X77*Y61))/100</f>
        <v>#REF!</v>
      </c>
      <c r="Z93" s="644" t="e">
        <f>((#REF!*Z77*Z61)-(#REF!*Y77*Z61))/100</f>
        <v>#REF!</v>
      </c>
      <c r="AA93" s="617" t="e">
        <f>((#REF!*AA77*AA61)-(#REF!*Z77*AA61))/100</f>
        <v>#REF!</v>
      </c>
      <c r="AB93" s="617" t="e">
        <f>((#REF!*AB77*AB61)-(#REF!*AA77*AB61))/100</f>
        <v>#REF!</v>
      </c>
      <c r="AC93" s="779" t="e">
        <f>((#REF!*AC77*AC61)-(#REF!*AB77*AC61))/100</f>
        <v>#REF!</v>
      </c>
      <c r="AD93" s="617" t="e">
        <f>((#REF!*AD77*AD61)-(#REF!*AC77*AD61))/100</f>
        <v>#REF!</v>
      </c>
      <c r="AE93" s="617" t="e">
        <f>((#REF!*AE77*AE61)-(#REF!*AD77*AE61))/100</f>
        <v>#REF!</v>
      </c>
      <c r="AF93" s="617" t="e">
        <f>((#REF!*AF77*AF61)-(#REF!*AE77*AF61))/100</f>
        <v>#REF!</v>
      </c>
      <c r="AG93" s="617" t="e">
        <f>((#REF!*AG77*AG61)-(#REF!*AF77*AG61))/100</f>
        <v>#REF!</v>
      </c>
      <c r="AH93" s="617" t="e">
        <f>((#REF!*AH77*AH61)-(#REF!*AG77*AH61))/100</f>
        <v>#REF!</v>
      </c>
      <c r="AI93" s="617" t="e">
        <f>((#REF!*AI77*AI61)-(#REF!*AH77*AI61))/100</f>
        <v>#REF!</v>
      </c>
      <c r="AJ93" s="1312"/>
      <c r="AK93" s="1312"/>
      <c r="AL93" s="1040"/>
      <c r="AM93" s="1040"/>
      <c r="AN93" s="1374"/>
      <c r="AO93" s="1374"/>
      <c r="AP93" s="1374"/>
      <c r="AQ93" s="1374"/>
      <c r="AR93" s="1374"/>
      <c r="AS93" s="1374"/>
      <c r="AT93" s="1374"/>
      <c r="AU93" s="1374"/>
      <c r="AV93" s="1374"/>
      <c r="AW93" s="1374"/>
      <c r="AX93" s="1374"/>
      <c r="AY93" s="1375"/>
    </row>
    <row r="94" spans="1:51">
      <c r="A94" s="5" t="s">
        <v>22</v>
      </c>
      <c r="B94" s="304"/>
      <c r="C94" s="304"/>
      <c r="D94" s="304"/>
      <c r="E94" s="827"/>
      <c r="F94" s="304"/>
      <c r="G94" s="304"/>
      <c r="H94" s="256" t="e">
        <f>((#REF!*T78*T62)-(#REF!*S78*T62))/100</f>
        <v>#REF!</v>
      </c>
      <c r="T94" s="1138"/>
      <c r="U94" s="256" t="e">
        <f>((#REF!*U78*U62)-(#REF!*T78*U62))/100</f>
        <v>#REF!</v>
      </c>
      <c r="V94" s="427" t="e">
        <f>((#REF!*V78*V62)-(#REF!*U78*V62))/100</f>
        <v>#REF!</v>
      </c>
      <c r="W94" s="256" t="e">
        <f>((#REF!*W78*W62)-(#REF!*V78*W62))/100</f>
        <v>#REF!</v>
      </c>
      <c r="X94" s="256" t="e">
        <f>((#REF!*X78*X62)-(#REF!*W78*X62))/100</f>
        <v>#REF!</v>
      </c>
      <c r="Y94" s="847" t="e">
        <f>((#REF!*Y78*Y62)-(#REF!*X78*Y62))/100</f>
        <v>#REF!</v>
      </c>
      <c r="Z94" s="427" t="e">
        <f>((#REF!*Z78*Z62)-(#REF!*Y78*Z62))/100</f>
        <v>#REF!</v>
      </c>
      <c r="AA94" s="427" t="e">
        <f>((#REF!*AA78*AA62)-(#REF!*Z78*AA62))/100</f>
        <v>#REF!</v>
      </c>
      <c r="AB94" s="256" t="e">
        <f>((#REF!*AB78*AB62)-(#REF!*AA78*AB62))/100</f>
        <v>#REF!</v>
      </c>
      <c r="AC94" s="861" t="e">
        <f>((#REF!*AC78*AC62)-(#REF!*AB78*AC62))/100</f>
        <v>#REF!</v>
      </c>
      <c r="AD94" s="256" t="e">
        <f>((#REF!*AD78*AD62)-(#REF!*AC78*AD62))/100</f>
        <v>#REF!</v>
      </c>
      <c r="AE94" s="256" t="e">
        <f>((#REF!*AE78*AE62)-(#REF!*AD78*AE62))/100</f>
        <v>#REF!</v>
      </c>
      <c r="AF94" s="256" t="e">
        <f>((#REF!*AF78*AF62)-(#REF!*AE78*AF62))/100</f>
        <v>#REF!</v>
      </c>
      <c r="AG94" s="256" t="e">
        <f>((#REF!*AG78*AG62)-(#REF!*AF78*AG62))/100</f>
        <v>#REF!</v>
      </c>
      <c r="AH94" s="256" t="e">
        <f>((#REF!*AH78*AH62)-(#REF!*AG78*AH62))/100</f>
        <v>#REF!</v>
      </c>
      <c r="AI94" s="256" t="e">
        <f>((#REF!*AI78*AI62)-(#REF!*AH78*AI62))/100</f>
        <v>#REF!</v>
      </c>
      <c r="AJ94" s="1314"/>
      <c r="AK94" s="1314"/>
      <c r="AL94" s="1042"/>
      <c r="AM94" s="1042"/>
      <c r="AN94" s="1032"/>
      <c r="AO94" s="1032"/>
      <c r="AP94" s="1032"/>
      <c r="AQ94" s="1032"/>
      <c r="AR94" s="1032"/>
      <c r="AS94" s="1032"/>
      <c r="AT94" s="1032"/>
      <c r="AU94" s="1032"/>
      <c r="AV94" s="1032"/>
      <c r="AW94" s="1032"/>
      <c r="AX94" s="1032"/>
      <c r="AY94" s="1087"/>
    </row>
    <row r="95" spans="1:51" ht="15.75" thickBot="1">
      <c r="A95" s="6" t="s">
        <v>23</v>
      </c>
      <c r="B95" s="614"/>
      <c r="C95" s="614"/>
      <c r="D95" s="614"/>
      <c r="E95" s="826"/>
      <c r="F95" s="614"/>
      <c r="G95" s="614"/>
      <c r="H95" s="617" t="e">
        <f>((#REF!*T79*T63)-(#REF!*S79*T63))/100</f>
        <v>#REF!</v>
      </c>
      <c r="T95" s="1152"/>
      <c r="U95" s="617" t="e">
        <f>((#REF!*U79*U63)-(#REF!*T79*U63))/100</f>
        <v>#REF!</v>
      </c>
      <c r="V95" s="644" t="e">
        <f>((#REF!*V79*V63)-(#REF!*U79*V63))/100</f>
        <v>#REF!</v>
      </c>
      <c r="W95" s="617" t="e">
        <f>((#REF!*W79*W63)-(#REF!*V79*W63))/100</f>
        <v>#REF!</v>
      </c>
      <c r="X95" s="617" t="e">
        <f>((#REF!*X79*X63)-(#REF!*W79*X63))/100</f>
        <v>#REF!</v>
      </c>
      <c r="Y95" s="617" t="e">
        <f>((#REF!*Y79*Y63)-(#REF!*X79*Y63))/100</f>
        <v>#REF!</v>
      </c>
      <c r="Z95" s="644" t="e">
        <f>((#REF!*Z79*Z63)-(#REF!*Y79*Z63))/100</f>
        <v>#REF!</v>
      </c>
      <c r="AA95" s="617" t="e">
        <f>((#REF!*AA79*AA63)-(#REF!*Z79*AA63))/100</f>
        <v>#REF!</v>
      </c>
      <c r="AB95" s="617" t="e">
        <f>((#REF!*AB79*AB63)-(#REF!*AA79*AB63))/100</f>
        <v>#REF!</v>
      </c>
      <c r="AC95" s="779" t="e">
        <f>((#REF!*AC79*AC63)-(#REF!*AB79*AC63))/100</f>
        <v>#REF!</v>
      </c>
      <c r="AD95" s="617" t="e">
        <f>((#REF!*AD79*AD63)-(#REF!*AC79*AD63))/100</f>
        <v>#REF!</v>
      </c>
      <c r="AE95" s="617" t="e">
        <f>((#REF!*AE79*AE63)-(#REF!*AD79*AE63))/100</f>
        <v>#REF!</v>
      </c>
      <c r="AF95" s="617" t="e">
        <f>((#REF!*AF79*AF63)-(#REF!*AE79*AF63))/100</f>
        <v>#REF!</v>
      </c>
      <c r="AG95" s="617" t="e">
        <f>((#REF!*AG79*AG63)-(#REF!*AF79*AG63))/100</f>
        <v>#REF!</v>
      </c>
      <c r="AH95" s="617" t="e">
        <f>((#REF!*AH79*AH63)-(#REF!*AG79*AH63))/100</f>
        <v>#REF!</v>
      </c>
      <c r="AI95" s="644" t="e">
        <f>((#REF!*AI79*AI63)-(#REF!*AH79*AI63))/100</f>
        <v>#REF!</v>
      </c>
      <c r="AJ95" s="1315"/>
      <c r="AK95" s="1315"/>
      <c r="AL95" s="1043"/>
      <c r="AM95" s="1043"/>
      <c r="AN95" s="312"/>
      <c r="AO95" s="312"/>
      <c r="AP95" s="312"/>
      <c r="AQ95" s="312"/>
      <c r="AR95" s="312"/>
      <c r="AS95" s="312"/>
      <c r="AT95" s="312"/>
      <c r="AU95" s="312"/>
      <c r="AV95" s="312"/>
      <c r="AW95" s="312"/>
      <c r="AX95" s="312"/>
      <c r="AY95" s="258"/>
    </row>
    <row r="96" spans="1:51" ht="15.75" thickBot="1">
      <c r="A96" s="1144" t="s">
        <v>24</v>
      </c>
      <c r="B96" s="1145"/>
      <c r="C96" s="1145"/>
      <c r="D96" s="1145"/>
      <c r="E96" s="1146"/>
      <c r="F96" s="1145"/>
      <c r="G96" s="1145"/>
      <c r="H96" s="1147" t="e">
        <f>((#REF!*T80*T64)-(#REF!*S80*T64))/100</f>
        <v>#REF!</v>
      </c>
      <c r="T96" s="1151"/>
      <c r="U96" s="1147" t="e">
        <f>((#REF!*U80*U64)-(#REF!*T80*U64))/100</f>
        <v>#REF!</v>
      </c>
      <c r="V96" s="1148" t="e">
        <f>((#REF!*V80*V64)-(#REF!*U80*V64))/100</f>
        <v>#REF!</v>
      </c>
      <c r="W96" s="1147" t="e">
        <f>((#REF!*W80*W64)-(#REF!*V80*W64))/100</f>
        <v>#REF!</v>
      </c>
      <c r="X96" s="1148" t="e">
        <f>((#REF!*X80*X64)-(#REF!*W80*X64))/100</f>
        <v>#REF!</v>
      </c>
      <c r="Y96" s="1149" t="e">
        <f>((#REF!*Y80*Y64)-(#REF!*X80*Y64))/100</f>
        <v>#REF!</v>
      </c>
      <c r="Z96" s="1147" t="e">
        <f>((#REF!*Z80*Z64)-(#REF!*Y80*Z64))/100</f>
        <v>#REF!</v>
      </c>
      <c r="AA96" s="1149" t="e">
        <f>((#REF!*AA80*AA64)-(#REF!*Z80*AA64))/100</f>
        <v>#REF!</v>
      </c>
      <c r="AB96" s="1148" t="e">
        <f>((#REF!*AB80*AB64)-(#REF!*AA80*AB64))/100</f>
        <v>#REF!</v>
      </c>
      <c r="AC96" s="1150" t="e">
        <f>((#REF!*AC80*AC64)-(#REF!*AB80*AC64))/100</f>
        <v>#REF!</v>
      </c>
      <c r="AD96" s="1147" t="e">
        <f>((#REF!*AD80*AD64)-(#REF!*AC80*AD64))/100</f>
        <v>#REF!</v>
      </c>
      <c r="AE96" s="1147" t="e">
        <f>((#REF!*AE80*AE64)-(#REF!*AD80*AE64))/100</f>
        <v>#REF!</v>
      </c>
      <c r="AF96" s="1148" t="e">
        <f>((#REF!*AF80*AF64)-(#REF!*AE80*AF64))/100</f>
        <v>#REF!</v>
      </c>
      <c r="AG96" s="1148" t="e">
        <f>((#REF!*AG80*AG64)-(#REF!*AF80*AG64))/100</f>
        <v>#REF!</v>
      </c>
      <c r="AH96" s="1272" t="e">
        <f>((#REF!*AH80*AH64)-(#REF!*AG80*AH64))/100</f>
        <v>#REF!</v>
      </c>
      <c r="AI96" s="1149" t="e">
        <f>((#REF!*AI80*AI64)-(#REF!*AH80*AI64))/100</f>
        <v>#REF!</v>
      </c>
      <c r="AJ96" s="1316"/>
      <c r="AK96" s="1316"/>
      <c r="AL96" s="1044"/>
      <c r="AM96" s="1044"/>
      <c r="AN96" s="1072"/>
      <c r="AO96" s="1072"/>
      <c r="AP96" s="1072"/>
      <c r="AQ96" s="1072"/>
      <c r="AR96" s="1072"/>
      <c r="AS96" s="1072"/>
      <c r="AT96" s="1072"/>
      <c r="AU96" s="1072"/>
      <c r="AV96" s="1072"/>
      <c r="AW96" s="1072"/>
      <c r="AX96" s="1072"/>
      <c r="AY96" s="1088"/>
    </row>
    <row r="97" spans="1:51" ht="15.75" thickBo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</row>
    <row r="98" spans="1:51" ht="15.75" thickBot="1">
      <c r="A98" s="1470" t="s">
        <v>25</v>
      </c>
      <c r="B98" s="1471"/>
      <c r="C98" s="1471"/>
      <c r="D98" s="1471"/>
      <c r="E98" s="1471"/>
      <c r="F98" s="1471"/>
      <c r="G98" s="1471"/>
      <c r="H98" s="1471"/>
      <c r="I98" s="1471"/>
      <c r="J98" s="1471"/>
      <c r="K98" s="1471"/>
      <c r="L98" s="1471"/>
      <c r="M98" s="1471"/>
      <c r="N98" s="1471"/>
      <c r="O98" s="1471"/>
      <c r="P98" s="1471"/>
      <c r="Q98" s="1471"/>
      <c r="R98" s="1471"/>
      <c r="S98" s="1471"/>
      <c r="T98" s="1471"/>
      <c r="U98" s="1471"/>
      <c r="V98" s="1471"/>
      <c r="W98" s="1471"/>
      <c r="X98" s="1471"/>
      <c r="Y98" s="1471"/>
      <c r="Z98" s="1471"/>
      <c r="AA98" s="1471"/>
      <c r="AB98" s="1471"/>
      <c r="AC98" s="1471"/>
      <c r="AD98" s="1471"/>
      <c r="AE98" s="1471"/>
      <c r="AF98" s="1471"/>
      <c r="AG98" s="1471"/>
      <c r="AH98" s="1471"/>
      <c r="AI98" s="1471"/>
      <c r="AJ98" s="1471"/>
      <c r="AK98" s="1471"/>
      <c r="AL98" s="1471"/>
      <c r="AM98" s="1471"/>
      <c r="AN98" s="1471"/>
      <c r="AO98" s="1471"/>
      <c r="AP98" s="1471"/>
      <c r="AQ98" s="1471"/>
      <c r="AR98" s="1471"/>
      <c r="AS98" s="1471"/>
      <c r="AT98" s="1471"/>
      <c r="AU98" s="1471"/>
      <c r="AV98" s="1471"/>
      <c r="AW98" s="1471"/>
      <c r="AX98" s="1471"/>
      <c r="AY98" s="1472"/>
    </row>
    <row r="99" spans="1:51" ht="18.75" customHeight="1" thickBot="1">
      <c r="A99" s="1378" t="s">
        <v>1</v>
      </c>
      <c r="B99" s="1051">
        <v>3</v>
      </c>
      <c r="C99" s="1051">
        <v>4</v>
      </c>
      <c r="D99" s="1051">
        <v>5</v>
      </c>
      <c r="E99" s="1051">
        <v>6</v>
      </c>
      <c r="F99" s="1051">
        <v>7</v>
      </c>
      <c r="G99" s="1051">
        <v>8</v>
      </c>
      <c r="H99" s="1051">
        <v>9</v>
      </c>
      <c r="I99" s="1051">
        <v>10</v>
      </c>
      <c r="J99" s="1051">
        <v>11</v>
      </c>
      <c r="K99" s="1051">
        <v>12</v>
      </c>
      <c r="L99" s="1051">
        <v>13</v>
      </c>
      <c r="M99" s="1052">
        <v>14</v>
      </c>
      <c r="N99" s="1051">
        <v>15</v>
      </c>
      <c r="O99" s="1052">
        <v>16</v>
      </c>
      <c r="P99" s="1052">
        <v>17</v>
      </c>
      <c r="Q99" s="1052">
        <v>18</v>
      </c>
      <c r="R99" s="1052">
        <v>19</v>
      </c>
      <c r="S99" s="1052">
        <v>20</v>
      </c>
      <c r="T99" s="1052">
        <v>21</v>
      </c>
      <c r="U99" s="1052">
        <v>22</v>
      </c>
      <c r="V99" s="1051">
        <v>23</v>
      </c>
      <c r="W99" s="1052">
        <v>24</v>
      </c>
      <c r="X99" s="1052">
        <v>25</v>
      </c>
      <c r="Y99" s="1053">
        <v>26</v>
      </c>
      <c r="Z99" s="1053">
        <v>27</v>
      </c>
      <c r="AA99" s="1053">
        <v>28</v>
      </c>
      <c r="AB99" s="1053">
        <v>29</v>
      </c>
      <c r="AC99" s="1136">
        <v>30</v>
      </c>
      <c r="AD99" s="1136">
        <v>31</v>
      </c>
      <c r="AE99" s="1377">
        <v>32</v>
      </c>
      <c r="AF99" s="1187">
        <v>33</v>
      </c>
      <c r="AG99" s="1187">
        <v>34</v>
      </c>
      <c r="AH99" s="1187">
        <v>35</v>
      </c>
      <c r="AI99" s="1187">
        <v>36</v>
      </c>
      <c r="AJ99" s="1187">
        <v>37</v>
      </c>
      <c r="AK99" s="1187">
        <v>38</v>
      </c>
      <c r="AL99" s="1187">
        <v>39</v>
      </c>
      <c r="AM99" s="1136">
        <v>40</v>
      </c>
      <c r="AN99" s="1187">
        <v>41</v>
      </c>
      <c r="AO99" s="1187">
        <v>42</v>
      </c>
      <c r="AP99" s="1187">
        <v>43</v>
      </c>
      <c r="AQ99" s="1187">
        <v>44</v>
      </c>
      <c r="AR99" s="1187">
        <v>45</v>
      </c>
      <c r="AS99" s="1187">
        <v>46</v>
      </c>
      <c r="AT99" s="1187">
        <v>47</v>
      </c>
      <c r="AU99" s="1187">
        <v>48</v>
      </c>
      <c r="AV99" s="1187">
        <v>49</v>
      </c>
      <c r="AW99" s="1187">
        <v>50</v>
      </c>
      <c r="AX99" s="1187">
        <v>51</v>
      </c>
      <c r="AY99" s="1376">
        <v>52</v>
      </c>
    </row>
    <row r="100" spans="1:51">
      <c r="A100" s="164" t="s">
        <v>2</v>
      </c>
      <c r="B100" s="252"/>
      <c r="C100" s="252"/>
      <c r="D100" s="251"/>
      <c r="E100" s="26"/>
      <c r="F100" s="26"/>
      <c r="G100" s="26"/>
      <c r="H100" s="26"/>
      <c r="I100" s="253">
        <v>0.23899999999999999</v>
      </c>
      <c r="J100" s="253">
        <v>0.14299999999999999</v>
      </c>
      <c r="K100" s="253">
        <v>0.19</v>
      </c>
      <c r="L100" s="253">
        <v>0.246</v>
      </c>
      <c r="M100" s="274">
        <v>2.1000000000000001E-2</v>
      </c>
      <c r="N100" s="377">
        <v>7.0000000000000001E-3</v>
      </c>
      <c r="O100" s="377">
        <v>0.02</v>
      </c>
      <c r="P100" s="377">
        <v>7.6999999999999999E-2</v>
      </c>
      <c r="Q100" s="377">
        <v>1.4999999999999999E-2</v>
      </c>
      <c r="R100" s="377">
        <v>1.9E-2</v>
      </c>
      <c r="S100" s="377">
        <v>1.7000000000000001E-2</v>
      </c>
      <c r="T100" s="377">
        <v>1.0999999999999999E-2</v>
      </c>
      <c r="U100" s="645">
        <v>0.02</v>
      </c>
      <c r="V100" s="377">
        <v>2.9000000000000001E-2</v>
      </c>
      <c r="W100" s="820">
        <v>2.1000000000000001E-2</v>
      </c>
      <c r="X100" s="867">
        <v>0.41599999999999998</v>
      </c>
      <c r="Y100" s="377">
        <v>2.9000000000000001E-2</v>
      </c>
      <c r="Z100" s="377">
        <v>7.3999999999999996E-2</v>
      </c>
      <c r="AA100" s="377">
        <v>2.4E-2</v>
      </c>
      <c r="AB100" s="377">
        <v>2.9000000000000001E-2</v>
      </c>
      <c r="AC100" s="377">
        <v>8.0000000000000002E-3</v>
      </c>
      <c r="AD100" s="1171">
        <v>4.8000000000000001E-2</v>
      </c>
      <c r="AE100" s="1205">
        <v>2.5000000000000001E-2</v>
      </c>
      <c r="AF100" s="1205">
        <v>0.03</v>
      </c>
      <c r="AG100" s="1260">
        <v>7.0000000000000007E-2</v>
      </c>
      <c r="AH100" s="1205">
        <v>2.5000000000000001E-2</v>
      </c>
      <c r="AI100" s="1205">
        <v>0.06</v>
      </c>
      <c r="AJ100" s="1260">
        <v>5.8999999999999997E-2</v>
      </c>
      <c r="AK100" s="1260">
        <v>5.1999999999999998E-2</v>
      </c>
      <c r="AL100" s="1260">
        <v>7.5999999999999998E-2</v>
      </c>
      <c r="AM100" s="1260">
        <v>0.125</v>
      </c>
      <c r="AN100" s="1363"/>
      <c r="AO100" s="1363"/>
      <c r="AP100" s="1363"/>
      <c r="AQ100" s="1363"/>
      <c r="AR100" s="1363"/>
      <c r="AS100" s="1363"/>
      <c r="AT100" s="1363"/>
      <c r="AU100" s="1363"/>
      <c r="AV100" s="1363"/>
      <c r="AW100" s="1363"/>
      <c r="AX100" s="1363"/>
      <c r="AY100" s="1373"/>
    </row>
    <row r="101" spans="1:51">
      <c r="A101" s="3" t="s">
        <v>3</v>
      </c>
      <c r="B101" s="106"/>
      <c r="C101" s="106"/>
      <c r="D101" s="49"/>
      <c r="E101" s="1"/>
      <c r="F101" s="1"/>
      <c r="G101" s="1"/>
      <c r="H101" s="1"/>
      <c r="I101" s="85">
        <v>2.3E-2</v>
      </c>
      <c r="J101" s="84">
        <v>0.04</v>
      </c>
      <c r="K101" s="85">
        <v>2.8000000000000001E-2</v>
      </c>
      <c r="L101" s="85">
        <v>3.4000000000000002E-2</v>
      </c>
      <c r="M101" s="275">
        <v>5.6000000000000001E-2</v>
      </c>
      <c r="N101" s="378">
        <v>5.0999999999999997E-2</v>
      </c>
      <c r="O101" s="378">
        <v>0.04</v>
      </c>
      <c r="P101" s="378">
        <v>1.6E-2</v>
      </c>
      <c r="Q101" s="378">
        <v>3.5000000000000003E-2</v>
      </c>
      <c r="R101" s="372">
        <v>0.23400000000000001</v>
      </c>
      <c r="S101" s="378">
        <v>0.19500000000000001</v>
      </c>
      <c r="T101" s="378">
        <v>6.4000000000000001E-2</v>
      </c>
      <c r="U101" s="378">
        <v>5.0999999999999997E-2</v>
      </c>
      <c r="V101" s="378">
        <v>0.223</v>
      </c>
      <c r="W101" s="821">
        <v>7.4999999999999997E-2</v>
      </c>
      <c r="X101" s="372">
        <v>2.9860000000000002</v>
      </c>
      <c r="Y101" s="378">
        <v>0.114</v>
      </c>
      <c r="Z101" s="372">
        <v>0.21299999999999999</v>
      </c>
      <c r="AA101" s="378">
        <v>1.4E-2</v>
      </c>
      <c r="AB101" s="378">
        <v>4.3999999999999997E-2</v>
      </c>
      <c r="AC101" s="378">
        <v>8.0000000000000002E-3</v>
      </c>
      <c r="AD101" s="1002">
        <v>0.154</v>
      </c>
      <c r="AE101" s="1002">
        <v>3.5000000000000003E-2</v>
      </c>
      <c r="AF101" s="1153">
        <v>2.3E-2</v>
      </c>
      <c r="AG101" s="1261">
        <v>5.1999999999999998E-2</v>
      </c>
      <c r="AH101" s="1153">
        <v>2.1000000000000001E-2</v>
      </c>
      <c r="AI101" s="1261">
        <v>4.5999999999999999E-2</v>
      </c>
      <c r="AJ101" s="1261">
        <v>4.1000000000000002E-2</v>
      </c>
      <c r="AK101" s="1336">
        <v>8.0000000000000002E-3</v>
      </c>
      <c r="AL101" s="1336">
        <v>0.02</v>
      </c>
      <c r="AM101" s="1336">
        <v>1.4E-2</v>
      </c>
      <c r="AN101" s="1030"/>
      <c r="AO101" s="1030"/>
      <c r="AP101" s="1030"/>
      <c r="AQ101" s="1030"/>
      <c r="AR101" s="1030"/>
      <c r="AS101" s="1030"/>
      <c r="AT101" s="1030"/>
      <c r="AU101" s="1030"/>
      <c r="AV101" s="1030"/>
      <c r="AW101" s="1030"/>
      <c r="AX101" s="1030"/>
      <c r="AY101" s="1049"/>
    </row>
    <row r="102" spans="1:51">
      <c r="A102" s="3" t="s">
        <v>4</v>
      </c>
      <c r="B102" s="106"/>
      <c r="C102" s="106"/>
      <c r="D102" s="49"/>
      <c r="E102" s="1"/>
      <c r="F102" s="1"/>
      <c r="G102" s="1"/>
      <c r="H102" s="1"/>
      <c r="I102" s="85">
        <v>0.09</v>
      </c>
      <c r="J102" s="84">
        <v>4.1000000000000002E-2</v>
      </c>
      <c r="K102" s="85">
        <v>5.6000000000000001E-2</v>
      </c>
      <c r="L102" s="85">
        <v>0.19800000000000001</v>
      </c>
      <c r="M102" s="276">
        <v>0.61799999999999999</v>
      </c>
      <c r="N102" s="378">
        <v>0.113</v>
      </c>
      <c r="O102" s="372">
        <v>0.33</v>
      </c>
      <c r="P102" s="372">
        <v>0.2</v>
      </c>
      <c r="Q102" s="372">
        <v>0.10199999999999999</v>
      </c>
      <c r="R102" s="372">
        <v>0.20599999999999999</v>
      </c>
      <c r="S102" s="378">
        <v>0.127</v>
      </c>
      <c r="T102" s="378">
        <v>0.113</v>
      </c>
      <c r="U102" s="378">
        <v>0.127</v>
      </c>
      <c r="V102" s="378">
        <v>0.10100000000000001</v>
      </c>
      <c r="W102" s="824">
        <v>0.47599999999999998</v>
      </c>
      <c r="X102" s="372">
        <v>1.6639999999999999</v>
      </c>
      <c r="Y102" s="378">
        <v>0.127</v>
      </c>
      <c r="Z102" s="372">
        <v>0.17399999999999999</v>
      </c>
      <c r="AA102" s="372">
        <v>4.7E-2</v>
      </c>
      <c r="AB102" s="378">
        <v>0.19600000000000001</v>
      </c>
      <c r="AC102" s="378">
        <v>2.3E-2</v>
      </c>
      <c r="AD102" s="1002">
        <v>6.0999999999999999E-2</v>
      </c>
      <c r="AE102" s="1153">
        <v>1.7999999999999999E-2</v>
      </c>
      <c r="AF102" s="1153">
        <v>2.8000000000000001E-2</v>
      </c>
      <c r="AG102" s="1002">
        <v>3.9E-2</v>
      </c>
      <c r="AH102" s="1002">
        <v>3.3000000000000002E-2</v>
      </c>
      <c r="AI102" s="1153">
        <v>1.9E-2</v>
      </c>
      <c r="AJ102" s="1261">
        <v>6.0999999999999999E-2</v>
      </c>
      <c r="AK102" s="1261">
        <v>4.8000000000000001E-2</v>
      </c>
      <c r="AL102" s="1261">
        <v>8.3000000000000004E-2</v>
      </c>
      <c r="AM102" s="1261">
        <v>0.112</v>
      </c>
      <c r="AN102" s="1030"/>
      <c r="AO102" s="1030"/>
      <c r="AP102" s="1030"/>
      <c r="AQ102" s="1030"/>
      <c r="AR102" s="1030"/>
      <c r="AS102" s="1030"/>
      <c r="AT102" s="1030"/>
      <c r="AU102" s="1030"/>
      <c r="AV102" s="1030"/>
      <c r="AW102" s="1030"/>
      <c r="AX102" s="1030"/>
      <c r="AY102" s="1049"/>
    </row>
    <row r="103" spans="1:51">
      <c r="A103" s="3" t="s">
        <v>5</v>
      </c>
      <c r="B103" s="106"/>
      <c r="C103" s="106"/>
      <c r="D103" s="49"/>
      <c r="E103" s="1"/>
      <c r="F103" s="1"/>
      <c r="G103" s="1"/>
      <c r="H103" s="1"/>
      <c r="I103" s="85">
        <v>1.2E-2</v>
      </c>
      <c r="J103" s="84">
        <v>9.8000000000000004E-2</v>
      </c>
      <c r="K103" s="84">
        <v>0.153</v>
      </c>
      <c r="L103" s="85">
        <v>0.13200000000000001</v>
      </c>
      <c r="M103" s="276">
        <v>0.14699999999999999</v>
      </c>
      <c r="N103" s="378">
        <v>5.3999999999999999E-2</v>
      </c>
      <c r="O103" s="378">
        <v>9.4E-2</v>
      </c>
      <c r="P103" s="378">
        <v>3.3000000000000002E-2</v>
      </c>
      <c r="Q103" s="378">
        <v>2.7E-2</v>
      </c>
      <c r="R103" s="378">
        <v>5.1999999999999998E-2</v>
      </c>
      <c r="S103" s="378">
        <v>0.28199999999999997</v>
      </c>
      <c r="T103" s="378">
        <v>6.0999999999999999E-2</v>
      </c>
      <c r="U103" s="378">
        <v>0.109</v>
      </c>
      <c r="V103" s="378">
        <v>7.0000000000000007E-2</v>
      </c>
      <c r="W103" s="821">
        <v>3.5999999999999997E-2</v>
      </c>
      <c r="X103" s="372">
        <v>0.29899999999999999</v>
      </c>
      <c r="Y103" s="378">
        <v>0.10299999999999999</v>
      </c>
      <c r="Z103" s="378">
        <v>3.1E-2</v>
      </c>
      <c r="AA103" s="378">
        <v>3.3000000000000002E-2</v>
      </c>
      <c r="AB103" s="378">
        <v>6.2E-2</v>
      </c>
      <c r="AC103" s="378">
        <v>1.4E-2</v>
      </c>
      <c r="AD103" s="1002">
        <v>6.0999999999999999E-2</v>
      </c>
      <c r="AE103" s="1153">
        <v>2.5000000000000001E-2</v>
      </c>
      <c r="AF103" s="1153">
        <v>1.6E-2</v>
      </c>
      <c r="AG103" s="1002">
        <v>3.4000000000000002E-2</v>
      </c>
      <c r="AH103" s="1153">
        <v>2.5999999999999999E-2</v>
      </c>
      <c r="AI103" s="1261">
        <v>4.3999999999999997E-2</v>
      </c>
      <c r="AJ103" s="1261">
        <v>4.9000000000000002E-2</v>
      </c>
      <c r="AK103" s="1261">
        <v>4.9000000000000002E-2</v>
      </c>
      <c r="AL103" s="1153">
        <v>1.7000000000000001E-2</v>
      </c>
      <c r="AM103" s="1002">
        <v>3.5999999999999997E-2</v>
      </c>
      <c r="AN103" s="1030"/>
      <c r="AO103" s="1030"/>
      <c r="AP103" s="1030"/>
      <c r="AQ103" s="1030"/>
      <c r="AR103" s="1030"/>
      <c r="AS103" s="1030"/>
      <c r="AT103" s="1030"/>
      <c r="AU103" s="1030"/>
      <c r="AV103" s="1030"/>
      <c r="AW103" s="1030"/>
      <c r="AX103" s="1030"/>
      <c r="AY103" s="1049"/>
    </row>
    <row r="104" spans="1:51">
      <c r="A104" s="3" t="s">
        <v>6</v>
      </c>
      <c r="B104" s="106"/>
      <c r="C104" s="106"/>
      <c r="D104" s="49"/>
      <c r="E104" s="1"/>
      <c r="F104" s="1"/>
      <c r="G104" s="1"/>
      <c r="H104" s="1"/>
      <c r="I104" s="85">
        <v>0.02</v>
      </c>
      <c r="J104" s="84">
        <v>5.7000000000000002E-2</v>
      </c>
      <c r="K104" s="85">
        <v>3.7999999999999999E-2</v>
      </c>
      <c r="L104" s="85">
        <v>0.128</v>
      </c>
      <c r="M104" s="276">
        <v>0.41799999999999998</v>
      </c>
      <c r="N104" s="378">
        <v>7.4999999999999997E-2</v>
      </c>
      <c r="O104" s="378">
        <v>0.125</v>
      </c>
      <c r="P104" s="378">
        <v>7.0000000000000001E-3</v>
      </c>
      <c r="Q104" s="378">
        <v>2.9000000000000001E-2</v>
      </c>
      <c r="R104" s="372">
        <v>0.218</v>
      </c>
      <c r="S104" s="378">
        <v>5.1999999999999998E-2</v>
      </c>
      <c r="T104" s="378">
        <v>4.4999999999999998E-2</v>
      </c>
      <c r="U104" s="378">
        <v>3.3000000000000002E-2</v>
      </c>
      <c r="V104" s="378">
        <v>0.11700000000000001</v>
      </c>
      <c r="W104" s="824">
        <v>0.191</v>
      </c>
      <c r="X104" s="372">
        <v>0.55100000000000005</v>
      </c>
      <c r="Y104" s="378">
        <v>0.14199999999999999</v>
      </c>
      <c r="Z104" s="372">
        <v>0.21099999999999999</v>
      </c>
      <c r="AA104" s="378">
        <v>1.4999999999999999E-2</v>
      </c>
      <c r="AB104" s="378">
        <v>0.04</v>
      </c>
      <c r="AC104" s="378">
        <v>3.0000000000000001E-3</v>
      </c>
      <c r="AD104" s="1153">
        <v>2.5000000000000001E-2</v>
      </c>
      <c r="AE104" s="1153">
        <v>1.4999999999999999E-2</v>
      </c>
      <c r="AF104" s="1153">
        <v>8.9999999999999993E-3</v>
      </c>
      <c r="AG104" s="1261">
        <v>5.5E-2</v>
      </c>
      <c r="AH104" s="1153">
        <v>0.03</v>
      </c>
      <c r="AI104" s="1261">
        <v>8.7999999999999995E-2</v>
      </c>
      <c r="AJ104" s="1261">
        <v>0.107</v>
      </c>
      <c r="AK104" s="1261">
        <v>6.3E-2</v>
      </c>
      <c r="AL104" s="1261">
        <v>4.3999999999999997E-2</v>
      </c>
      <c r="AM104" s="1261">
        <v>9.0999999999999998E-2</v>
      </c>
      <c r="AN104" s="1030"/>
      <c r="AO104" s="1030"/>
      <c r="AP104" s="1030"/>
      <c r="AQ104" s="1030"/>
      <c r="AR104" s="1030"/>
      <c r="AS104" s="1030"/>
      <c r="AT104" s="1030"/>
      <c r="AU104" s="1030"/>
      <c r="AV104" s="1030"/>
      <c r="AW104" s="1030"/>
      <c r="AX104" s="1030"/>
      <c r="AY104" s="1049"/>
    </row>
    <row r="105" spans="1:51">
      <c r="A105" s="3" t="s">
        <v>7</v>
      </c>
      <c r="B105" s="106"/>
      <c r="C105" s="106"/>
      <c r="D105" s="49"/>
      <c r="E105" s="1"/>
      <c r="F105" s="1"/>
      <c r="G105" s="1"/>
      <c r="H105" s="1"/>
      <c r="I105" s="84">
        <v>0.152</v>
      </c>
      <c r="J105" s="107">
        <v>1.4E-2</v>
      </c>
      <c r="K105" s="84">
        <v>0.14699999999999999</v>
      </c>
      <c r="L105" s="85">
        <v>2.7E-2</v>
      </c>
      <c r="M105" s="275">
        <v>4.3999999999999997E-2</v>
      </c>
      <c r="N105" s="378">
        <v>0.14299999999999999</v>
      </c>
      <c r="O105" s="372">
        <v>0.16900000000000001</v>
      </c>
      <c r="P105" s="378">
        <v>5.6000000000000001E-2</v>
      </c>
      <c r="Q105" s="471">
        <v>6.0000000000000001E-3</v>
      </c>
      <c r="R105" s="471">
        <v>3.5999999999999997E-2</v>
      </c>
      <c r="S105" s="378">
        <v>4.3999999999999997E-2</v>
      </c>
      <c r="T105" s="378">
        <v>1.4E-2</v>
      </c>
      <c r="U105" s="378">
        <v>5.5E-2</v>
      </c>
      <c r="V105" s="378">
        <v>0.01</v>
      </c>
      <c r="W105" s="821">
        <v>5.3999999999999999E-2</v>
      </c>
      <c r="X105" s="372">
        <v>0.14499999999999999</v>
      </c>
      <c r="Y105" s="378">
        <v>1.2E-2</v>
      </c>
      <c r="Z105" s="378">
        <v>7.0999999999999994E-2</v>
      </c>
      <c r="AA105" s="1002">
        <v>0</v>
      </c>
      <c r="AB105" s="378">
        <v>0.05</v>
      </c>
      <c r="AC105" s="378">
        <v>2.1999999999999999E-2</v>
      </c>
      <c r="AD105" s="1153">
        <v>0</v>
      </c>
      <c r="AE105" s="1153">
        <v>6.0000000000000001E-3</v>
      </c>
      <c r="AF105" s="1002">
        <v>3.5999999999999997E-2</v>
      </c>
      <c r="AG105" s="1153">
        <v>7.0000000000000001E-3</v>
      </c>
      <c r="AH105" s="1153">
        <v>0</v>
      </c>
      <c r="AI105" s="1153">
        <v>5.0000000000000001E-3</v>
      </c>
      <c r="AJ105" s="1153">
        <v>7.0000000000000001E-3</v>
      </c>
      <c r="AK105" s="1153">
        <v>3.0000000000000001E-3</v>
      </c>
      <c r="AL105" s="1153">
        <v>8.0000000000000002E-3</v>
      </c>
      <c r="AM105" s="1153">
        <v>3.0000000000000001E-3</v>
      </c>
      <c r="AN105" s="1030"/>
      <c r="AO105" s="1030"/>
      <c r="AP105" s="1030"/>
      <c r="AQ105" s="1030"/>
      <c r="AR105" s="1030"/>
      <c r="AS105" s="1030"/>
      <c r="AT105" s="1030"/>
      <c r="AU105" s="1030"/>
      <c r="AV105" s="1030"/>
      <c r="AW105" s="1030"/>
      <c r="AX105" s="1030"/>
      <c r="AY105" s="1049"/>
    </row>
    <row r="106" spans="1:51">
      <c r="A106" s="3" t="s">
        <v>8</v>
      </c>
      <c r="B106" s="106"/>
      <c r="C106" s="106"/>
      <c r="D106" s="49"/>
      <c r="E106" s="1"/>
      <c r="F106" s="1"/>
      <c r="G106" s="1"/>
      <c r="H106" s="1"/>
      <c r="I106" s="84">
        <v>1.409</v>
      </c>
      <c r="J106" s="84">
        <v>8.1000000000000003E-2</v>
      </c>
      <c r="K106" s="84">
        <v>0.186</v>
      </c>
      <c r="L106" s="85">
        <v>3.5999999999999997E-2</v>
      </c>
      <c r="M106" s="275">
        <v>7.0999999999999994E-2</v>
      </c>
      <c r="N106" s="372">
        <v>0.64100000000000001</v>
      </c>
      <c r="O106" s="378">
        <v>0.13400000000000001</v>
      </c>
      <c r="P106" s="378">
        <v>0</v>
      </c>
      <c r="Q106" s="378">
        <v>0</v>
      </c>
      <c r="R106" s="372">
        <v>0.29399999999999998</v>
      </c>
      <c r="S106" s="378">
        <v>0</v>
      </c>
      <c r="T106" s="378">
        <v>1.4999999999999999E-2</v>
      </c>
      <c r="U106" s="378">
        <v>3.2000000000000001E-2</v>
      </c>
      <c r="V106" s="378">
        <v>0</v>
      </c>
      <c r="W106" s="822">
        <v>0</v>
      </c>
      <c r="X106" s="378">
        <v>0</v>
      </c>
      <c r="Y106" s="378">
        <v>0</v>
      </c>
      <c r="Z106" s="378">
        <v>1.4999999999999999E-2</v>
      </c>
      <c r="AA106" s="378">
        <v>0</v>
      </c>
      <c r="AB106" s="378">
        <v>0</v>
      </c>
      <c r="AC106" s="378">
        <v>1.0999999999999999E-2</v>
      </c>
      <c r="AD106" s="1002">
        <v>0.50600000000000001</v>
      </c>
      <c r="AE106" s="1153">
        <v>0</v>
      </c>
      <c r="AF106" s="1153">
        <v>0</v>
      </c>
      <c r="AG106" s="1153">
        <v>7.0000000000000001E-3</v>
      </c>
      <c r="AH106" s="1153">
        <v>2.8000000000000001E-2</v>
      </c>
      <c r="AI106" s="1261">
        <v>6.0999999999999999E-2</v>
      </c>
      <c r="AJ106" s="1153">
        <v>0</v>
      </c>
      <c r="AK106" s="1153">
        <v>0</v>
      </c>
      <c r="AL106" s="1153">
        <v>0</v>
      </c>
      <c r="AM106" s="1153">
        <v>1.6E-2</v>
      </c>
      <c r="AN106" s="1030"/>
      <c r="AO106" s="1030"/>
      <c r="AP106" s="1030"/>
      <c r="AQ106" s="1030"/>
      <c r="AR106" s="1030"/>
      <c r="AS106" s="1030"/>
      <c r="AT106" s="1030"/>
      <c r="AU106" s="1030"/>
      <c r="AV106" s="1030"/>
      <c r="AW106" s="1030"/>
      <c r="AX106" s="1030"/>
      <c r="AY106" s="1049"/>
    </row>
    <row r="107" spans="1:51">
      <c r="A107" s="3" t="s">
        <v>9</v>
      </c>
      <c r="B107" s="106"/>
      <c r="C107" s="106"/>
      <c r="D107" s="49"/>
      <c r="E107" s="12"/>
      <c r="F107" s="13"/>
      <c r="G107" s="14"/>
      <c r="H107" s="15"/>
      <c r="I107" s="86">
        <v>0.2</v>
      </c>
      <c r="J107" s="108">
        <v>1.6E-2</v>
      </c>
      <c r="K107" s="109">
        <v>5.6000000000000001E-2</v>
      </c>
      <c r="L107" s="109">
        <v>0.22900000000000001</v>
      </c>
      <c r="M107" s="156">
        <v>0.255</v>
      </c>
      <c r="N107" s="372">
        <v>0.24199999999999999</v>
      </c>
      <c r="O107" s="378">
        <v>0.159</v>
      </c>
      <c r="P107" s="372">
        <v>0.252</v>
      </c>
      <c r="Q107" s="372">
        <v>0.10199999999999999</v>
      </c>
      <c r="R107" s="378">
        <v>0</v>
      </c>
      <c r="S107" s="378">
        <v>0.33700000000000002</v>
      </c>
      <c r="T107" s="378">
        <v>2.8000000000000001E-2</v>
      </c>
      <c r="U107" s="378">
        <v>2.3E-2</v>
      </c>
      <c r="V107" s="378">
        <v>9.8000000000000004E-2</v>
      </c>
      <c r="W107" s="821">
        <v>5.7000000000000002E-2</v>
      </c>
      <c r="X107" s="372">
        <v>0.23100000000000001</v>
      </c>
      <c r="Y107" s="378">
        <v>0.21</v>
      </c>
      <c r="Z107" s="378">
        <v>5.2999999999999999E-2</v>
      </c>
      <c r="AA107" s="378">
        <v>0</v>
      </c>
      <c r="AB107" s="378">
        <v>0</v>
      </c>
      <c r="AC107" s="378">
        <v>0</v>
      </c>
      <c r="AD107" s="1002">
        <v>0.27200000000000002</v>
      </c>
      <c r="AE107" s="1153">
        <v>7.0000000000000001E-3</v>
      </c>
      <c r="AF107" s="1153">
        <v>1.2E-2</v>
      </c>
      <c r="AG107" s="1153">
        <v>0</v>
      </c>
      <c r="AH107" s="1153">
        <v>0</v>
      </c>
      <c r="AI107" s="1153">
        <v>1.9E-2</v>
      </c>
      <c r="AJ107" s="1002">
        <v>3.5999999999999997E-2</v>
      </c>
      <c r="AK107" s="1153">
        <v>0</v>
      </c>
      <c r="AL107" s="1153">
        <v>7.0000000000000001E-3</v>
      </c>
      <c r="AM107" s="1153">
        <v>0.03</v>
      </c>
      <c r="AN107" s="1030"/>
      <c r="AO107" s="1030"/>
      <c r="AP107" s="1030"/>
      <c r="AQ107" s="1030"/>
      <c r="AR107" s="1030"/>
      <c r="AS107" s="1030"/>
      <c r="AT107" s="1030"/>
      <c r="AU107" s="1030"/>
      <c r="AV107" s="1030"/>
      <c r="AW107" s="1030"/>
      <c r="AX107" s="1030"/>
      <c r="AY107" s="1049"/>
    </row>
    <row r="108" spans="1:51">
      <c r="A108" s="3" t="s">
        <v>10</v>
      </c>
      <c r="B108" s="106"/>
      <c r="C108" s="106"/>
      <c r="D108" s="49"/>
      <c r="E108" s="1"/>
      <c r="F108" s="13"/>
      <c r="G108" s="14"/>
      <c r="H108" s="15"/>
      <c r="I108" s="85">
        <v>3.4000000000000002E-2</v>
      </c>
      <c r="J108" s="107">
        <v>2.7E-2</v>
      </c>
      <c r="K108" s="84">
        <v>0.17</v>
      </c>
      <c r="L108" s="85">
        <v>0</v>
      </c>
      <c r="M108" s="276">
        <v>0.11</v>
      </c>
      <c r="N108" s="374">
        <v>8.7999999999999995E-2</v>
      </c>
      <c r="O108" s="431">
        <v>0.66100000000000003</v>
      </c>
      <c r="P108" s="431">
        <v>1.6160000000000001</v>
      </c>
      <c r="Q108" s="431">
        <v>0.48599999999999999</v>
      </c>
      <c r="R108" s="431">
        <v>0.92600000000000005</v>
      </c>
      <c r="S108" s="374">
        <v>0.185</v>
      </c>
      <c r="T108" s="374">
        <v>8.1000000000000003E-2</v>
      </c>
      <c r="U108" s="374">
        <v>0.17499999999999999</v>
      </c>
      <c r="V108" s="374">
        <v>9.5000000000000001E-2</v>
      </c>
      <c r="W108" s="840">
        <v>0.36</v>
      </c>
      <c r="X108" s="431">
        <v>0.42299999999999999</v>
      </c>
      <c r="Y108" s="431">
        <v>0.94699999999999995</v>
      </c>
      <c r="Z108" s="374">
        <v>0.06</v>
      </c>
      <c r="AA108" s="431">
        <v>6.8000000000000005E-2</v>
      </c>
      <c r="AB108" s="374">
        <v>0.16300000000000001</v>
      </c>
      <c r="AC108" s="374">
        <v>6.8000000000000005E-2</v>
      </c>
      <c r="AD108" s="1172">
        <v>5.3999999999999999E-2</v>
      </c>
      <c r="AE108" s="1172">
        <v>3.1E-2</v>
      </c>
      <c r="AF108" s="1236">
        <v>9.2999999999999999E-2</v>
      </c>
      <c r="AG108" s="1261">
        <v>0.29599999999999999</v>
      </c>
      <c r="AH108" s="1261">
        <v>0.06</v>
      </c>
      <c r="AI108" s="1261">
        <v>5.1999999999999998E-2</v>
      </c>
      <c r="AJ108" s="1261">
        <v>0.104</v>
      </c>
      <c r="AK108" s="1153">
        <v>0</v>
      </c>
      <c r="AL108" s="1002">
        <v>3.2000000000000001E-2</v>
      </c>
      <c r="AM108" s="1002">
        <v>4.5999999999999999E-2</v>
      </c>
      <c r="AN108" s="1030"/>
      <c r="AO108" s="1030"/>
      <c r="AP108" s="1030"/>
      <c r="AQ108" s="1030"/>
      <c r="AR108" s="1030"/>
      <c r="AS108" s="1030"/>
      <c r="AT108" s="1030"/>
      <c r="AU108" s="1030"/>
      <c r="AV108" s="1030"/>
      <c r="AW108" s="1030"/>
      <c r="AX108" s="1030"/>
      <c r="AY108" s="1049"/>
    </row>
    <row r="109" spans="1:51" ht="15.75" thickBot="1">
      <c r="A109" s="6" t="s">
        <v>11</v>
      </c>
      <c r="B109" s="122"/>
      <c r="C109" s="122"/>
      <c r="D109" s="50"/>
      <c r="E109" s="11"/>
      <c r="F109" s="19"/>
      <c r="G109" s="20"/>
      <c r="H109" s="28"/>
      <c r="I109" s="123">
        <v>6.4000000000000001E-2</v>
      </c>
      <c r="J109" s="124">
        <v>0</v>
      </c>
      <c r="K109" s="123">
        <v>0</v>
      </c>
      <c r="L109" s="123">
        <v>0</v>
      </c>
      <c r="M109" s="277">
        <v>1.0999999999999999E-2</v>
      </c>
      <c r="N109" s="375">
        <v>0</v>
      </c>
      <c r="O109" s="432">
        <v>0.14499999999999999</v>
      </c>
      <c r="P109" s="375">
        <v>0.01</v>
      </c>
      <c r="Q109" s="375">
        <v>1.2999999999999999E-2</v>
      </c>
      <c r="R109" s="375">
        <v>5.5E-2</v>
      </c>
      <c r="S109" s="375">
        <v>0</v>
      </c>
      <c r="T109" s="375">
        <v>1E-3</v>
      </c>
      <c r="U109" s="646">
        <v>0.05</v>
      </c>
      <c r="V109" s="375">
        <v>4.8000000000000001E-2</v>
      </c>
      <c r="W109" s="823">
        <v>0</v>
      </c>
      <c r="X109" s="378">
        <v>3.5999999999999997E-2</v>
      </c>
      <c r="Y109" s="378">
        <v>9.5000000000000001E-2</v>
      </c>
      <c r="Z109" s="378">
        <v>0.06</v>
      </c>
      <c r="AA109" s="378">
        <v>0</v>
      </c>
      <c r="AB109" s="378">
        <v>3.5999999999999997E-2</v>
      </c>
      <c r="AC109" s="378">
        <v>3.4000000000000002E-2</v>
      </c>
      <c r="AD109" s="1153">
        <v>0</v>
      </c>
      <c r="AE109" s="1153">
        <v>0</v>
      </c>
      <c r="AF109" s="1153">
        <v>0</v>
      </c>
      <c r="AG109" s="1153">
        <v>6.0000000000000001E-3</v>
      </c>
      <c r="AH109" s="1153">
        <v>4.0000000000000001E-3</v>
      </c>
      <c r="AI109" s="1153">
        <v>1.4999999999999999E-2</v>
      </c>
      <c r="AJ109" s="1153">
        <v>1.7999999999999999E-2</v>
      </c>
      <c r="AK109" s="1153">
        <v>0.02</v>
      </c>
      <c r="AL109" s="1153">
        <v>5.0000000000000001E-3</v>
      </c>
      <c r="AM109" s="1153">
        <v>7.0000000000000001E-3</v>
      </c>
      <c r="AN109" s="1374"/>
      <c r="AO109" s="1374"/>
      <c r="AP109" s="1374"/>
      <c r="AQ109" s="1374"/>
      <c r="AR109" s="1374"/>
      <c r="AS109" s="1374"/>
      <c r="AT109" s="1374"/>
      <c r="AU109" s="1374"/>
      <c r="AV109" s="1374"/>
      <c r="AW109" s="1374"/>
      <c r="AX109" s="1374"/>
      <c r="AY109" s="1375"/>
    </row>
    <row r="110" spans="1:51" ht="15.75">
      <c r="A110" s="944" t="s">
        <v>12</v>
      </c>
      <c r="B110" s="116"/>
      <c r="C110" s="116"/>
      <c r="D110" s="51"/>
      <c r="E110" s="21"/>
      <c r="F110" s="22"/>
      <c r="G110" s="23"/>
      <c r="H110" s="27"/>
      <c r="I110" s="117">
        <v>6.3E-2</v>
      </c>
      <c r="J110" s="118">
        <v>7.2999999999999995E-2</v>
      </c>
      <c r="K110" s="117">
        <v>8.6999999999999994E-2</v>
      </c>
      <c r="L110" s="125">
        <v>0.13200000000000001</v>
      </c>
      <c r="M110" s="281">
        <v>0.245</v>
      </c>
      <c r="N110" s="376">
        <v>5.8000000000000003E-2</v>
      </c>
      <c r="O110" s="376">
        <v>0.109</v>
      </c>
      <c r="P110" s="376">
        <v>5.3999999999999999E-2</v>
      </c>
      <c r="Q110" s="376">
        <v>3.6999999999999998E-2</v>
      </c>
      <c r="R110" s="376">
        <v>0.14000000000000001</v>
      </c>
      <c r="S110" s="376">
        <v>0.14399999999999999</v>
      </c>
      <c r="T110" s="376">
        <v>5.3999999999999999E-2</v>
      </c>
      <c r="U110" s="376">
        <v>6.6000000000000003E-2</v>
      </c>
      <c r="V110" s="373">
        <v>0.113</v>
      </c>
      <c r="W110" s="376">
        <v>0.13300000000000001</v>
      </c>
      <c r="X110" s="868">
        <v>0.82</v>
      </c>
      <c r="Y110" s="376">
        <v>0.104</v>
      </c>
      <c r="Z110" s="376">
        <v>0.14299999999999999</v>
      </c>
      <c r="AA110" s="376">
        <v>2.4E-2</v>
      </c>
      <c r="AB110" s="376">
        <v>6.6000000000000003E-2</v>
      </c>
      <c r="AC110" s="376">
        <v>0.01</v>
      </c>
      <c r="AD110" s="1173">
        <v>7.0000000000000007E-2</v>
      </c>
      <c r="AE110" s="1206">
        <v>2.4E-2</v>
      </c>
      <c r="AF110" s="1206">
        <v>0.02</v>
      </c>
      <c r="AG110" s="1263">
        <v>0.05</v>
      </c>
      <c r="AH110" s="1206">
        <v>2.5999999999999999E-2</v>
      </c>
      <c r="AI110" s="1263">
        <v>5.3999999999999999E-2</v>
      </c>
      <c r="AJ110" s="1263">
        <v>6.4000000000000001E-2</v>
      </c>
      <c r="AK110" s="1263">
        <v>4.2999999999999997E-2</v>
      </c>
      <c r="AL110" s="1263">
        <v>4.3999999999999997E-2</v>
      </c>
      <c r="AM110" s="1263">
        <v>7.0999999999999994E-2</v>
      </c>
      <c r="AN110" s="1032"/>
      <c r="AO110" s="1032"/>
      <c r="AP110" s="1032"/>
      <c r="AQ110" s="1032"/>
      <c r="AR110" s="1032"/>
      <c r="AS110" s="1032"/>
      <c r="AT110" s="1032"/>
      <c r="AU110" s="1032"/>
      <c r="AV110" s="1032"/>
      <c r="AW110" s="1032"/>
      <c r="AX110" s="1032"/>
      <c r="AY110" s="1087"/>
    </row>
    <row r="111" spans="1:51" ht="16.5" thickBot="1">
      <c r="A111" s="945" t="s">
        <v>13</v>
      </c>
      <c r="B111" s="106"/>
      <c r="C111" s="106"/>
      <c r="D111" s="110"/>
      <c r="E111" s="1"/>
      <c r="F111" s="13"/>
      <c r="G111" s="14"/>
      <c r="H111" s="15"/>
      <c r="I111" s="84">
        <v>0.17399999999999999</v>
      </c>
      <c r="J111" s="107">
        <v>1.9E-2</v>
      </c>
      <c r="K111" s="85">
        <v>0.107</v>
      </c>
      <c r="L111" s="126">
        <v>5.2999999999999999E-2</v>
      </c>
      <c r="M111" s="275">
        <v>8.4000000000000005E-2</v>
      </c>
      <c r="N111" s="373">
        <v>0.161</v>
      </c>
      <c r="O111" s="376">
        <v>0.24299999999999999</v>
      </c>
      <c r="P111" s="373">
        <v>0.25700000000000001</v>
      </c>
      <c r="Q111" s="376">
        <v>5.2999999999999999E-2</v>
      </c>
      <c r="R111" s="376">
        <v>0.246</v>
      </c>
      <c r="S111" s="376">
        <v>7.0999999999999994E-2</v>
      </c>
      <c r="T111" s="376">
        <v>1.9E-2</v>
      </c>
      <c r="U111" s="376">
        <v>5.3999999999999999E-2</v>
      </c>
      <c r="V111" s="376">
        <v>4.1000000000000002E-2</v>
      </c>
      <c r="W111" s="376">
        <v>0.05</v>
      </c>
      <c r="X111" s="373">
        <v>0.20300000000000001</v>
      </c>
      <c r="Y111" s="376">
        <v>0.19600000000000001</v>
      </c>
      <c r="Z111" s="376">
        <v>5.7000000000000002E-2</v>
      </c>
      <c r="AA111" s="376">
        <v>8.0000000000000002E-3</v>
      </c>
      <c r="AB111" s="376">
        <v>4.7E-2</v>
      </c>
      <c r="AC111" s="376">
        <v>2.9000000000000001E-2</v>
      </c>
      <c r="AD111" s="1173">
        <v>4.1000000000000002E-2</v>
      </c>
      <c r="AE111" s="1206">
        <v>8.0000000000000002E-3</v>
      </c>
      <c r="AF111" s="1206">
        <v>2.3E-2</v>
      </c>
      <c r="AG111" s="1263">
        <v>4.3999999999999997E-2</v>
      </c>
      <c r="AH111" s="1206">
        <v>0.01</v>
      </c>
      <c r="AI111" s="1206">
        <v>2.1999999999999999E-2</v>
      </c>
      <c r="AJ111" s="1206">
        <v>2.4E-2</v>
      </c>
      <c r="AK111" s="1206">
        <v>6.0000000000000001E-3</v>
      </c>
      <c r="AL111" s="1206">
        <v>0.01</v>
      </c>
      <c r="AM111" s="1206">
        <v>1.2999999999999999E-2</v>
      </c>
      <c r="AN111" s="312"/>
      <c r="AO111" s="312"/>
      <c r="AP111" s="312"/>
      <c r="AQ111" s="312"/>
      <c r="AR111" s="312"/>
      <c r="AS111" s="312"/>
      <c r="AT111" s="312"/>
      <c r="AU111" s="312"/>
      <c r="AV111" s="312"/>
      <c r="AW111" s="312"/>
      <c r="AX111" s="312"/>
      <c r="AY111" s="258"/>
    </row>
    <row r="112" spans="1:51" ht="14.25" customHeight="1" thickBot="1">
      <c r="A112" s="946" t="s">
        <v>14</v>
      </c>
      <c r="B112" s="119"/>
      <c r="C112" s="119"/>
      <c r="D112" s="48"/>
      <c r="E112" s="16"/>
      <c r="F112" s="17"/>
      <c r="G112" s="18"/>
      <c r="H112" s="29"/>
      <c r="I112" s="120">
        <v>8.7999999999999995E-2</v>
      </c>
      <c r="J112" s="121">
        <v>6.0999999999999999E-2</v>
      </c>
      <c r="K112" s="121">
        <v>8.2000000000000003E-2</v>
      </c>
      <c r="L112" s="127">
        <v>0.108</v>
      </c>
      <c r="M112" s="282">
        <v>0.19500000000000001</v>
      </c>
      <c r="N112" s="283">
        <v>7.6999999999999999E-2</v>
      </c>
      <c r="O112" s="429">
        <v>0.13700000000000001</v>
      </c>
      <c r="P112" s="283">
        <v>8.5999999999999993E-2</v>
      </c>
      <c r="Q112" s="429">
        <v>0.04</v>
      </c>
      <c r="R112" s="519">
        <v>0.16</v>
      </c>
      <c r="S112" s="519">
        <v>0.13100000000000001</v>
      </c>
      <c r="T112" s="429">
        <v>4.7E-2</v>
      </c>
      <c r="U112" s="647">
        <v>6.4000000000000001E-2</v>
      </c>
      <c r="V112" s="429">
        <v>0.11600000000000001</v>
      </c>
      <c r="W112" s="429">
        <v>0.11700000000000001</v>
      </c>
      <c r="X112" s="869">
        <v>0.66600000000000004</v>
      </c>
      <c r="Y112" s="647">
        <v>0.114</v>
      </c>
      <c r="Z112" s="647">
        <v>0.125</v>
      </c>
      <c r="AA112" s="647">
        <v>2.1999999999999999E-2</v>
      </c>
      <c r="AB112" s="647">
        <v>6.3E-2</v>
      </c>
      <c r="AC112" s="1018">
        <v>1.2E-2</v>
      </c>
      <c r="AD112" s="1174">
        <v>6.7000000000000004E-2</v>
      </c>
      <c r="AE112" s="1207">
        <v>2.1999999999999999E-2</v>
      </c>
      <c r="AF112" s="1207">
        <v>0.02</v>
      </c>
      <c r="AG112" s="1264">
        <v>4.9000000000000002E-2</v>
      </c>
      <c r="AH112" s="1207">
        <v>2.4E-2</v>
      </c>
      <c r="AI112" s="1264">
        <v>4.9000000000000002E-2</v>
      </c>
      <c r="AJ112" s="1264">
        <v>5.7000000000000002E-2</v>
      </c>
      <c r="AK112" s="1174">
        <v>3.5000000000000003E-2</v>
      </c>
      <c r="AL112" s="1174">
        <v>3.6999999999999998E-2</v>
      </c>
      <c r="AM112" s="1264">
        <v>5.8000000000000003E-2</v>
      </c>
      <c r="AN112" s="1072"/>
      <c r="AO112" s="1072"/>
      <c r="AP112" s="1072"/>
      <c r="AQ112" s="1072"/>
      <c r="AR112" s="1072"/>
      <c r="AS112" s="1072"/>
      <c r="AT112" s="1072"/>
      <c r="AU112" s="1072"/>
      <c r="AV112" s="1072"/>
      <c r="AW112" s="1072"/>
      <c r="AX112" s="1072"/>
      <c r="AY112" s="1088"/>
    </row>
    <row r="113" spans="1:51" ht="15.75" thickBot="1"/>
    <row r="114" spans="1:51" ht="15.75" thickBot="1">
      <c r="A114" s="1473" t="s">
        <v>26</v>
      </c>
      <c r="B114" s="1474"/>
      <c r="C114" s="1474"/>
      <c r="D114" s="1474"/>
      <c r="E114" s="1474"/>
      <c r="F114" s="1474"/>
      <c r="G114" s="1474"/>
      <c r="H114" s="1474"/>
      <c r="I114" s="1474"/>
      <c r="J114" s="1474"/>
      <c r="K114" s="1474"/>
      <c r="L114" s="1474"/>
      <c r="M114" s="1474"/>
      <c r="N114" s="1474"/>
      <c r="O114" s="1474"/>
      <c r="P114" s="1474"/>
      <c r="Q114" s="1474"/>
      <c r="R114" s="1474"/>
      <c r="S114" s="1474"/>
      <c r="T114" s="1474"/>
      <c r="U114" s="1474"/>
      <c r="V114" s="1474"/>
      <c r="W114" s="1474"/>
      <c r="X114" s="1474"/>
      <c r="Y114" s="1474"/>
      <c r="Z114" s="1474"/>
      <c r="AA114" s="1474"/>
      <c r="AB114" s="1474"/>
      <c r="AC114" s="1474"/>
      <c r="AD114" s="1474"/>
      <c r="AE114" s="1474"/>
      <c r="AF114" s="1474"/>
      <c r="AG114" s="1474"/>
      <c r="AH114" s="1474"/>
      <c r="AI114" s="1474"/>
      <c r="AJ114" s="1474"/>
      <c r="AK114" s="1474"/>
      <c r="AL114" s="1474"/>
      <c r="AM114" s="1474"/>
      <c r="AN114" s="1474"/>
      <c r="AO114" s="1474"/>
      <c r="AP114" s="1474"/>
      <c r="AQ114" s="1474"/>
      <c r="AR114" s="1474"/>
      <c r="AS114" s="1474"/>
      <c r="AT114" s="1474"/>
      <c r="AU114" s="1474"/>
      <c r="AV114" s="1474"/>
      <c r="AW114" s="1474"/>
      <c r="AX114" s="1474"/>
      <c r="AY114" s="1475"/>
    </row>
    <row r="115" spans="1:51" ht="15.75" thickBot="1">
      <c r="A115" s="1378" t="s">
        <v>1</v>
      </c>
      <c r="B115" s="1136">
        <v>3</v>
      </c>
      <c r="C115" s="1136">
        <v>4</v>
      </c>
      <c r="D115" s="1136">
        <v>5</v>
      </c>
      <c r="E115" s="1136">
        <v>6</v>
      </c>
      <c r="F115" s="1136">
        <v>7</v>
      </c>
      <c r="G115" s="1136">
        <v>8</v>
      </c>
      <c r="H115" s="1136">
        <v>9</v>
      </c>
      <c r="I115" s="1136">
        <v>10</v>
      </c>
      <c r="J115" s="1376">
        <v>11</v>
      </c>
      <c r="K115" s="1136">
        <v>12</v>
      </c>
      <c r="L115" s="1053">
        <v>13</v>
      </c>
      <c r="M115" s="1053">
        <v>14</v>
      </c>
      <c r="N115" s="1053">
        <v>15</v>
      </c>
      <c r="O115" s="1053">
        <v>16</v>
      </c>
      <c r="P115" s="1053">
        <v>17</v>
      </c>
      <c r="Q115" s="1053">
        <v>18</v>
      </c>
      <c r="R115" s="1053">
        <v>19</v>
      </c>
      <c r="S115" s="1053">
        <v>20</v>
      </c>
      <c r="T115" s="1053">
        <v>21</v>
      </c>
      <c r="U115" s="1053">
        <v>22</v>
      </c>
      <c r="V115" s="1377">
        <v>23</v>
      </c>
      <c r="W115" s="1136">
        <v>24</v>
      </c>
      <c r="X115" s="1136">
        <v>25</v>
      </c>
      <c r="Y115" s="1136">
        <v>26</v>
      </c>
      <c r="Z115" s="1136">
        <v>27</v>
      </c>
      <c r="AA115" s="1136">
        <v>28</v>
      </c>
      <c r="AB115" s="1136">
        <v>29</v>
      </c>
      <c r="AC115" s="1136">
        <v>30</v>
      </c>
      <c r="AD115" s="1136">
        <v>31</v>
      </c>
      <c r="AE115" s="1053">
        <v>32</v>
      </c>
      <c r="AF115" s="1053">
        <v>33</v>
      </c>
      <c r="AG115" s="1053">
        <v>34</v>
      </c>
      <c r="AH115" s="1053">
        <v>35</v>
      </c>
      <c r="AI115" s="1053">
        <v>36</v>
      </c>
      <c r="AJ115" s="1053">
        <v>37</v>
      </c>
      <c r="AK115" s="1053">
        <v>38</v>
      </c>
      <c r="AL115" s="1053">
        <v>39</v>
      </c>
      <c r="AM115" s="1053">
        <v>40</v>
      </c>
      <c r="AN115" s="1053">
        <v>41</v>
      </c>
      <c r="AO115" s="1377">
        <v>42</v>
      </c>
      <c r="AP115" s="1187">
        <v>43</v>
      </c>
      <c r="AQ115" s="1187">
        <v>44</v>
      </c>
      <c r="AR115" s="1187">
        <v>45</v>
      </c>
      <c r="AS115" s="1187">
        <v>46</v>
      </c>
      <c r="AT115" s="1187">
        <v>47</v>
      </c>
      <c r="AU115" s="1187">
        <v>48</v>
      </c>
      <c r="AV115" s="1187">
        <v>49</v>
      </c>
      <c r="AW115" s="1187">
        <v>50</v>
      </c>
      <c r="AX115" s="1187">
        <v>51</v>
      </c>
      <c r="AY115" s="1376">
        <v>52</v>
      </c>
    </row>
    <row r="116" spans="1:51">
      <c r="A116" s="5" t="s">
        <v>27</v>
      </c>
      <c r="B116" s="21"/>
      <c r="C116" s="41">
        <v>3.06</v>
      </c>
      <c r="D116" s="42">
        <v>3.32</v>
      </c>
      <c r="E116" s="52">
        <v>3.2</v>
      </c>
      <c r="F116" s="69">
        <v>3.3</v>
      </c>
      <c r="G116" s="73">
        <v>3.5</v>
      </c>
      <c r="H116" s="495">
        <v>3.5</v>
      </c>
      <c r="I116" s="496">
        <v>3.1</v>
      </c>
      <c r="J116" s="495">
        <v>3.1</v>
      </c>
      <c r="K116" s="497">
        <v>3.6</v>
      </c>
      <c r="L116" s="425">
        <v>3.5</v>
      </c>
      <c r="M116" s="506"/>
      <c r="N116" s="507"/>
      <c r="O116" s="507"/>
      <c r="P116" s="507"/>
      <c r="Q116" s="507"/>
      <c r="R116" s="507"/>
      <c r="S116" s="442"/>
      <c r="T116" s="625">
        <v>22</v>
      </c>
      <c r="U116" s="442"/>
      <c r="V116" s="625">
        <v>70</v>
      </c>
      <c r="W116" s="442">
        <v>90</v>
      </c>
      <c r="X116" s="442"/>
      <c r="Y116" s="442"/>
      <c r="Z116" s="442">
        <v>81</v>
      </c>
      <c r="AA116" s="994">
        <v>77.28</v>
      </c>
      <c r="AB116" s="442"/>
      <c r="AC116" s="442">
        <v>90</v>
      </c>
      <c r="AD116" s="780"/>
      <c r="AE116" s="1047">
        <v>81</v>
      </c>
      <c r="AF116" s="1047"/>
      <c r="AG116" s="1047">
        <v>90</v>
      </c>
      <c r="AH116" s="1045">
        <v>63</v>
      </c>
      <c r="AI116" s="1047">
        <v>90</v>
      </c>
      <c r="AJ116" s="1047"/>
      <c r="AK116" s="1047">
        <v>100</v>
      </c>
      <c r="AL116" s="1047"/>
      <c r="AM116" s="1047"/>
      <c r="AN116" s="1047">
        <v>100</v>
      </c>
      <c r="AO116" s="1406"/>
      <c r="AP116" s="1363"/>
      <c r="AQ116" s="1363"/>
      <c r="AR116" s="1363"/>
      <c r="AS116" s="1363"/>
      <c r="AT116" s="1363"/>
      <c r="AU116" s="1363"/>
      <c r="AV116" s="1363"/>
      <c r="AW116" s="1363"/>
      <c r="AX116" s="1363"/>
      <c r="AY116" s="1373"/>
    </row>
    <row r="117" spans="1:51">
      <c r="A117" s="3" t="s">
        <v>28</v>
      </c>
      <c r="B117" s="1"/>
      <c r="C117" s="42">
        <v>3.16</v>
      </c>
      <c r="D117" s="38">
        <v>3.19</v>
      </c>
      <c r="E117" s="53">
        <v>3.1</v>
      </c>
      <c r="F117" s="67">
        <v>3.1</v>
      </c>
      <c r="G117" s="38">
        <v>3</v>
      </c>
      <c r="H117" s="495">
        <v>2.9</v>
      </c>
      <c r="I117" s="496">
        <v>3.1</v>
      </c>
      <c r="J117" s="496">
        <v>3.2</v>
      </c>
      <c r="K117" s="498">
        <v>3.3</v>
      </c>
      <c r="L117" s="425">
        <v>3.2</v>
      </c>
      <c r="M117" s="506"/>
      <c r="N117" s="507"/>
      <c r="O117" s="507"/>
      <c r="P117" s="507"/>
      <c r="Q117" s="507"/>
      <c r="R117" s="507"/>
      <c r="S117" s="442">
        <v>100</v>
      </c>
      <c r="T117" s="442">
        <v>45</v>
      </c>
      <c r="U117" s="442"/>
      <c r="V117" s="442">
        <v>80</v>
      </c>
      <c r="W117" s="442"/>
      <c r="X117" s="442"/>
      <c r="Y117" s="442">
        <v>90</v>
      </c>
      <c r="Z117" s="442"/>
      <c r="AA117" s="992"/>
      <c r="AB117" s="442">
        <v>100</v>
      </c>
      <c r="AC117" s="442"/>
      <c r="AD117" s="780">
        <v>100</v>
      </c>
      <c r="AE117" s="1047"/>
      <c r="AF117" s="1047">
        <v>85</v>
      </c>
      <c r="AG117" s="1047"/>
      <c r="AH117" s="1045">
        <v>42</v>
      </c>
      <c r="AI117" s="1047">
        <v>90</v>
      </c>
      <c r="AJ117" s="1045">
        <v>42</v>
      </c>
      <c r="AK117" s="1047"/>
      <c r="AL117" s="1047">
        <v>91</v>
      </c>
      <c r="AM117" s="1047"/>
      <c r="AN117" s="1047"/>
      <c r="AO117" s="1407"/>
      <c r="AP117" s="1030"/>
      <c r="AQ117" s="1030"/>
      <c r="AR117" s="1030"/>
      <c r="AS117" s="1030"/>
      <c r="AT117" s="1030"/>
      <c r="AU117" s="1030"/>
      <c r="AV117" s="1030"/>
      <c r="AW117" s="1030"/>
      <c r="AX117" s="1030"/>
      <c r="AY117" s="1049"/>
    </row>
    <row r="118" spans="1:51">
      <c r="A118" s="3" t="s">
        <v>29</v>
      </c>
      <c r="B118" s="1"/>
      <c r="C118" s="42">
        <v>2.83</v>
      </c>
      <c r="D118" s="38">
        <v>2.81</v>
      </c>
      <c r="E118" s="54">
        <v>3.1</v>
      </c>
      <c r="F118" s="67">
        <v>3.1</v>
      </c>
      <c r="G118" s="38">
        <v>2.9</v>
      </c>
      <c r="H118" s="495">
        <v>3.1</v>
      </c>
      <c r="I118" s="496">
        <v>3.1</v>
      </c>
      <c r="J118" s="496">
        <v>2.9</v>
      </c>
      <c r="K118" s="498">
        <v>2.9</v>
      </c>
      <c r="L118" s="499">
        <v>3</v>
      </c>
      <c r="M118" s="506"/>
      <c r="N118" s="507"/>
      <c r="O118" s="507"/>
      <c r="P118" s="507"/>
      <c r="Q118" s="507"/>
      <c r="R118" s="507"/>
      <c r="S118" s="442"/>
      <c r="T118" s="442"/>
      <c r="U118" s="442">
        <v>81</v>
      </c>
      <c r="V118" s="442"/>
      <c r="W118" s="442"/>
      <c r="X118" s="442"/>
      <c r="Y118" s="442"/>
      <c r="Z118" s="442"/>
      <c r="AA118" s="992"/>
      <c r="AB118" s="442"/>
      <c r="AC118" s="442"/>
      <c r="AD118" s="780"/>
      <c r="AE118" s="1047"/>
      <c r="AF118" s="1047"/>
      <c r="AG118" s="1047"/>
      <c r="AH118" s="1047"/>
      <c r="AI118" s="1047"/>
      <c r="AJ118" s="1047"/>
      <c r="AK118" s="1047"/>
      <c r="AL118" s="1047"/>
      <c r="AM118" s="1047"/>
      <c r="AN118" s="1047"/>
      <c r="AO118" s="1407"/>
      <c r="AP118" s="1030"/>
      <c r="AQ118" s="1030"/>
      <c r="AR118" s="1030"/>
      <c r="AS118" s="1030"/>
      <c r="AT118" s="1030"/>
      <c r="AU118" s="1030"/>
      <c r="AV118" s="1030"/>
      <c r="AW118" s="1030"/>
      <c r="AX118" s="1030"/>
      <c r="AY118" s="1049"/>
    </row>
    <row r="119" spans="1:51">
      <c r="A119" s="3" t="s">
        <v>30</v>
      </c>
      <c r="B119" s="1"/>
      <c r="C119" s="42">
        <v>3.29</v>
      </c>
      <c r="D119" s="38">
        <v>2.97</v>
      </c>
      <c r="E119" s="54">
        <v>3.4</v>
      </c>
      <c r="F119" s="53">
        <v>3.2</v>
      </c>
      <c r="G119" s="38">
        <v>3.4</v>
      </c>
      <c r="H119" s="495">
        <v>3.5</v>
      </c>
      <c r="I119" s="496">
        <v>3.1</v>
      </c>
      <c r="J119" s="496">
        <v>3.4</v>
      </c>
      <c r="K119" s="498">
        <v>3.4</v>
      </c>
      <c r="L119" s="425">
        <v>3.5</v>
      </c>
      <c r="M119" s="506"/>
      <c r="N119" s="507"/>
      <c r="O119" s="507"/>
      <c r="P119" s="507"/>
      <c r="Q119" s="507"/>
      <c r="R119" s="507"/>
      <c r="S119" s="442"/>
      <c r="T119" s="442"/>
      <c r="U119" s="442">
        <v>100</v>
      </c>
      <c r="V119" s="442">
        <v>90</v>
      </c>
      <c r="W119" s="442">
        <v>85</v>
      </c>
      <c r="X119" s="442">
        <v>100</v>
      </c>
      <c r="Y119" s="442">
        <v>100</v>
      </c>
      <c r="Z119" s="442"/>
      <c r="AA119" s="992"/>
      <c r="AB119" s="442"/>
      <c r="AC119" s="442">
        <v>80</v>
      </c>
      <c r="AD119" s="780"/>
      <c r="AE119" s="1047">
        <v>100</v>
      </c>
      <c r="AF119" s="1047"/>
      <c r="AG119" s="1047">
        <v>100</v>
      </c>
      <c r="AH119" s="1047">
        <v>90</v>
      </c>
      <c r="AI119" s="1047"/>
      <c r="AJ119" s="1047">
        <v>70</v>
      </c>
      <c r="AK119" s="1047">
        <v>100</v>
      </c>
      <c r="AL119" s="1047"/>
      <c r="AM119" s="1047"/>
      <c r="AN119" s="1047"/>
      <c r="AO119" s="1407"/>
      <c r="AP119" s="1030"/>
      <c r="AQ119" s="1030"/>
      <c r="AR119" s="1030"/>
      <c r="AS119" s="1030"/>
      <c r="AT119" s="1030"/>
      <c r="AU119" s="1030"/>
      <c r="AV119" s="1030"/>
      <c r="AW119" s="1030"/>
      <c r="AX119" s="1030"/>
      <c r="AY119" s="1049"/>
    </row>
    <row r="120" spans="1:51">
      <c r="A120" s="3" t="s">
        <v>31</v>
      </c>
      <c r="B120" s="1"/>
      <c r="C120" s="42">
        <v>3.07</v>
      </c>
      <c r="D120" s="42">
        <v>3.11</v>
      </c>
      <c r="E120" s="38">
        <v>3</v>
      </c>
      <c r="F120" s="67">
        <v>3.4</v>
      </c>
      <c r="G120" s="38">
        <v>3.5</v>
      </c>
      <c r="H120" s="495">
        <v>3.4</v>
      </c>
      <c r="I120" s="496">
        <v>3.3</v>
      </c>
      <c r="J120" s="496">
        <v>3.5</v>
      </c>
      <c r="K120" s="498">
        <v>3.6</v>
      </c>
      <c r="L120" s="425">
        <v>3.7</v>
      </c>
      <c r="M120" s="506"/>
      <c r="N120" s="507"/>
      <c r="O120" s="507"/>
      <c r="P120" s="507"/>
      <c r="Q120" s="507"/>
      <c r="R120" s="507"/>
      <c r="S120" s="442"/>
      <c r="T120" s="442"/>
      <c r="U120" s="442"/>
      <c r="V120" s="442">
        <v>100</v>
      </c>
      <c r="W120" s="442"/>
      <c r="X120" s="442"/>
      <c r="Y120" s="442"/>
      <c r="Z120" s="442">
        <v>100</v>
      </c>
      <c r="AA120" s="992">
        <v>100</v>
      </c>
      <c r="AB120" s="442">
        <v>90</v>
      </c>
      <c r="AC120" s="442"/>
      <c r="AD120" s="780">
        <v>90</v>
      </c>
      <c r="AE120" s="1047"/>
      <c r="AF120" s="1047">
        <v>90</v>
      </c>
      <c r="AG120" s="1047"/>
      <c r="AH120" s="1047"/>
      <c r="AI120" s="1047"/>
      <c r="AJ120" s="1047"/>
      <c r="AK120" s="1047"/>
      <c r="AL120" s="1047"/>
      <c r="AM120" s="1047">
        <v>80</v>
      </c>
      <c r="AN120" s="1047"/>
      <c r="AO120" s="1407"/>
      <c r="AP120" s="1030"/>
      <c r="AQ120" s="1030"/>
      <c r="AR120" s="1030"/>
      <c r="AS120" s="1030"/>
      <c r="AT120" s="1030"/>
      <c r="AU120" s="1030"/>
      <c r="AV120" s="1030"/>
      <c r="AW120" s="1030"/>
      <c r="AX120" s="1030"/>
      <c r="AY120" s="1049"/>
    </row>
    <row r="121" spans="1:51">
      <c r="A121" s="3" t="s">
        <v>32</v>
      </c>
      <c r="B121" s="1"/>
      <c r="C121" s="38">
        <v>2.74</v>
      </c>
      <c r="D121" s="42">
        <v>2.99</v>
      </c>
      <c r="E121" s="54">
        <v>3.1</v>
      </c>
      <c r="F121" s="67">
        <v>3.1</v>
      </c>
      <c r="G121" s="38">
        <v>3.4</v>
      </c>
      <c r="H121" s="495">
        <v>2.8</v>
      </c>
      <c r="I121" s="496">
        <v>3.1</v>
      </c>
      <c r="J121" s="496">
        <v>3</v>
      </c>
      <c r="K121" s="498">
        <v>3.1</v>
      </c>
      <c r="L121" s="425">
        <v>3.1</v>
      </c>
      <c r="M121" s="506"/>
      <c r="N121" s="507"/>
      <c r="O121" s="507"/>
      <c r="P121" s="507"/>
      <c r="Q121" s="507"/>
      <c r="R121" s="507"/>
      <c r="S121" s="442">
        <v>90</v>
      </c>
      <c r="T121" s="442"/>
      <c r="U121" s="625">
        <v>72</v>
      </c>
      <c r="V121" s="442"/>
      <c r="W121" s="625">
        <v>71</v>
      </c>
      <c r="X121" s="442"/>
      <c r="Y121" s="442"/>
      <c r="Z121" s="442">
        <v>90</v>
      </c>
      <c r="AA121" s="992"/>
      <c r="AB121" s="442"/>
      <c r="AC121" s="442">
        <v>90</v>
      </c>
      <c r="AD121" s="780"/>
      <c r="AE121" s="1047">
        <v>90</v>
      </c>
      <c r="AF121" s="1047"/>
      <c r="AG121" s="1047"/>
      <c r="AH121" s="1047">
        <v>90</v>
      </c>
      <c r="AI121" s="1047">
        <v>100</v>
      </c>
      <c r="AJ121" s="1047"/>
      <c r="AK121" s="1047">
        <v>100</v>
      </c>
      <c r="AL121" s="1047"/>
      <c r="AM121" s="1047"/>
      <c r="AN121" s="1047"/>
      <c r="AO121" s="1407"/>
      <c r="AP121" s="1030"/>
      <c r="AQ121" s="1030"/>
      <c r="AR121" s="1030"/>
      <c r="AS121" s="1030"/>
      <c r="AT121" s="1030"/>
      <c r="AU121" s="1030"/>
      <c r="AV121" s="1030"/>
      <c r="AW121" s="1030"/>
      <c r="AX121" s="1030"/>
      <c r="AY121" s="1049"/>
    </row>
    <row r="122" spans="1:51">
      <c r="A122" s="3" t="s">
        <v>33</v>
      </c>
      <c r="B122" s="1"/>
      <c r="C122" s="42">
        <v>2.62</v>
      </c>
      <c r="D122" s="44">
        <v>0</v>
      </c>
      <c r="E122" s="53">
        <v>0</v>
      </c>
      <c r="F122" s="67">
        <v>3.5</v>
      </c>
      <c r="G122" s="38">
        <v>2.9</v>
      </c>
      <c r="H122" s="495">
        <v>2.7</v>
      </c>
      <c r="I122" s="496">
        <v>2.9</v>
      </c>
      <c r="J122" s="496">
        <v>2.8</v>
      </c>
      <c r="K122" s="498">
        <v>3</v>
      </c>
      <c r="L122" s="425">
        <v>2.8</v>
      </c>
      <c r="M122" s="506"/>
      <c r="N122" s="507"/>
      <c r="O122" s="507"/>
      <c r="P122" s="507"/>
      <c r="Q122" s="507"/>
      <c r="R122" s="507"/>
      <c r="S122" s="442"/>
      <c r="T122" s="442"/>
      <c r="U122" s="442"/>
      <c r="V122" s="442"/>
      <c r="W122" s="442"/>
      <c r="X122" s="442">
        <v>72</v>
      </c>
      <c r="Y122" s="442"/>
      <c r="Z122" s="442"/>
      <c r="AA122" s="992">
        <v>81.819999999999993</v>
      </c>
      <c r="AB122" s="442"/>
      <c r="AC122" s="442"/>
      <c r="AD122" s="780">
        <v>100</v>
      </c>
      <c r="AE122" s="1047"/>
      <c r="AF122" s="1047"/>
      <c r="AG122" s="1047">
        <v>90</v>
      </c>
      <c r="AH122" s="1047"/>
      <c r="AI122" s="1047"/>
      <c r="AJ122" s="1047">
        <v>90</v>
      </c>
      <c r="AK122" s="1047"/>
      <c r="AL122" s="1047"/>
      <c r="AM122" s="1047"/>
      <c r="AN122" s="1047"/>
      <c r="AO122" s="1407"/>
      <c r="AP122" s="1030"/>
      <c r="AQ122" s="1030"/>
      <c r="AR122" s="1030"/>
      <c r="AS122" s="1030"/>
      <c r="AT122" s="1030"/>
      <c r="AU122" s="1030"/>
      <c r="AV122" s="1030"/>
      <c r="AW122" s="1030"/>
      <c r="AX122" s="1030"/>
      <c r="AY122" s="1049"/>
    </row>
    <row r="123" spans="1:51">
      <c r="A123" s="3" t="s">
        <v>34</v>
      </c>
      <c r="B123" s="12"/>
      <c r="C123" s="40">
        <v>2</v>
      </c>
      <c r="D123" s="44">
        <v>0</v>
      </c>
      <c r="E123" s="53">
        <v>0</v>
      </c>
      <c r="F123" s="42">
        <v>3</v>
      </c>
      <c r="G123" s="38">
        <v>2.8</v>
      </c>
      <c r="H123" s="495">
        <v>2.8</v>
      </c>
      <c r="I123" s="496">
        <v>2.7</v>
      </c>
      <c r="J123" s="496">
        <v>2.7</v>
      </c>
      <c r="K123" s="498">
        <v>2.5</v>
      </c>
      <c r="L123" s="425">
        <v>2.8</v>
      </c>
      <c r="M123" s="506"/>
      <c r="N123" s="507"/>
      <c r="O123" s="507"/>
      <c r="P123" s="507"/>
      <c r="Q123" s="507"/>
      <c r="R123" s="507"/>
      <c r="S123" s="442"/>
      <c r="T123" s="442"/>
      <c r="U123" s="625">
        <v>54</v>
      </c>
      <c r="V123" s="442">
        <v>80</v>
      </c>
      <c r="W123" s="442"/>
      <c r="X123" s="442"/>
      <c r="Y123" s="442">
        <v>81</v>
      </c>
      <c r="Z123" s="442"/>
      <c r="AA123" s="992"/>
      <c r="AB123" s="442">
        <v>66</v>
      </c>
      <c r="AC123" s="442"/>
      <c r="AD123" s="780"/>
      <c r="AE123" s="1047"/>
      <c r="AF123" s="1047">
        <v>50</v>
      </c>
      <c r="AG123" s="1047"/>
      <c r="AH123" s="1047"/>
      <c r="AI123" s="1047">
        <v>85</v>
      </c>
      <c r="AJ123" s="1047"/>
      <c r="AK123" s="1047"/>
      <c r="AL123" s="1047"/>
      <c r="AM123" s="1047"/>
      <c r="AN123" s="1047"/>
      <c r="AO123" s="1407"/>
      <c r="AP123" s="1030"/>
      <c r="AQ123" s="1030"/>
      <c r="AR123" s="1030"/>
      <c r="AS123" s="1030"/>
      <c r="AT123" s="1030"/>
      <c r="AU123" s="1030"/>
      <c r="AV123" s="1030"/>
      <c r="AW123" s="1030"/>
      <c r="AX123" s="1030"/>
      <c r="AY123" s="1049"/>
    </row>
    <row r="124" spans="1:51">
      <c r="A124" s="3" t="s">
        <v>35</v>
      </c>
      <c r="B124" s="1"/>
      <c r="C124" s="38">
        <v>2.5099999999999998</v>
      </c>
      <c r="D124" s="38">
        <v>2.61</v>
      </c>
      <c r="E124" s="53">
        <v>2.5</v>
      </c>
      <c r="F124" s="67">
        <v>3.4</v>
      </c>
      <c r="G124" s="38">
        <v>3.2</v>
      </c>
      <c r="H124" s="495">
        <v>2.6</v>
      </c>
      <c r="I124" s="496">
        <v>2.9</v>
      </c>
      <c r="J124" s="496">
        <v>2.8</v>
      </c>
      <c r="K124" s="498">
        <v>2.4</v>
      </c>
      <c r="L124" s="425">
        <v>2.5</v>
      </c>
      <c r="M124" s="506"/>
      <c r="N124" s="507"/>
      <c r="O124" s="507"/>
      <c r="P124" s="507"/>
      <c r="Q124" s="507"/>
      <c r="R124" s="507"/>
      <c r="S124" s="442"/>
      <c r="T124" s="442">
        <v>100</v>
      </c>
      <c r="U124" s="442"/>
      <c r="V124" s="442"/>
      <c r="W124" s="442"/>
      <c r="X124" s="442"/>
      <c r="Y124" s="442"/>
      <c r="Z124" s="442"/>
      <c r="AA124" s="992">
        <v>100</v>
      </c>
      <c r="AB124" s="442">
        <v>72</v>
      </c>
      <c r="AC124" s="442"/>
      <c r="AD124" s="1119">
        <v>57</v>
      </c>
      <c r="AE124" s="1047"/>
      <c r="AF124" s="1047"/>
      <c r="AG124" s="1047">
        <v>100</v>
      </c>
      <c r="AH124" s="1047"/>
      <c r="AI124" s="1047"/>
      <c r="AJ124" s="1047">
        <v>70</v>
      </c>
      <c r="AK124" s="1047"/>
      <c r="AL124" s="1047"/>
      <c r="AM124" s="1047"/>
      <c r="AN124" s="1047"/>
      <c r="AO124" s="1407"/>
      <c r="AP124" s="1030"/>
      <c r="AQ124" s="1030"/>
      <c r="AR124" s="1030"/>
      <c r="AS124" s="1030"/>
      <c r="AT124" s="1030"/>
      <c r="AU124" s="1030"/>
      <c r="AV124" s="1030"/>
      <c r="AW124" s="1030"/>
      <c r="AX124" s="1030"/>
      <c r="AY124" s="1049"/>
    </row>
    <row r="125" spans="1:51" ht="15.75" thickBot="1">
      <c r="A125" s="6" t="s">
        <v>36</v>
      </c>
      <c r="B125" s="11"/>
      <c r="C125" s="39">
        <v>2.48</v>
      </c>
      <c r="D125" s="39">
        <v>2.6</v>
      </c>
      <c r="E125" s="500">
        <v>2.6</v>
      </c>
      <c r="F125" s="729">
        <v>2.9</v>
      </c>
      <c r="G125" s="501">
        <v>2.9</v>
      </c>
      <c r="H125" s="502">
        <v>2.5</v>
      </c>
      <c r="I125" s="503">
        <v>2.5</v>
      </c>
      <c r="J125" s="503">
        <v>2.7</v>
      </c>
      <c r="K125" s="732">
        <v>2.8</v>
      </c>
      <c r="L125" s="733">
        <v>2.7</v>
      </c>
      <c r="M125" s="734"/>
      <c r="N125" s="728"/>
      <c r="O125" s="728"/>
      <c r="P125" s="728"/>
      <c r="Q125" s="728"/>
      <c r="R125" s="728"/>
      <c r="S125" s="735"/>
      <c r="T125" s="735">
        <v>72</v>
      </c>
      <c r="U125" s="735"/>
      <c r="V125" s="735"/>
      <c r="W125" s="735">
        <v>36</v>
      </c>
      <c r="X125" s="735"/>
      <c r="Y125" s="735">
        <v>90</v>
      </c>
      <c r="Z125" s="735"/>
      <c r="AA125" s="993"/>
      <c r="AB125" s="735"/>
      <c r="AC125" s="735">
        <v>90</v>
      </c>
      <c r="AD125" s="1120"/>
      <c r="AE125" s="1048"/>
      <c r="AF125" s="1048">
        <v>100</v>
      </c>
      <c r="AG125" s="1048"/>
      <c r="AH125" s="1048">
        <v>81</v>
      </c>
      <c r="AI125" s="1048">
        <v>100</v>
      </c>
      <c r="AJ125" s="1048"/>
      <c r="AK125" s="1048">
        <v>80</v>
      </c>
      <c r="AL125" s="1048"/>
      <c r="AM125" s="1048"/>
      <c r="AN125" s="1048"/>
      <c r="AO125" s="1408"/>
      <c r="AP125" s="1374"/>
      <c r="AQ125" s="1374"/>
      <c r="AR125" s="1374"/>
      <c r="AS125" s="1374"/>
      <c r="AT125" s="1374"/>
      <c r="AU125" s="1374"/>
      <c r="AV125" s="1374"/>
      <c r="AW125" s="1374"/>
      <c r="AX125" s="1374"/>
      <c r="AY125" s="1375"/>
    </row>
    <row r="126" spans="1:51">
      <c r="A126" s="5" t="s">
        <v>22</v>
      </c>
      <c r="B126" s="21"/>
      <c r="C126" s="41">
        <v>3.08</v>
      </c>
      <c r="D126" s="45">
        <v>3.1</v>
      </c>
      <c r="E126" s="52">
        <v>3.1</v>
      </c>
      <c r="F126" s="64">
        <v>3.2</v>
      </c>
      <c r="G126" s="45">
        <v>3.3</v>
      </c>
      <c r="H126" s="504">
        <v>3.2</v>
      </c>
      <c r="I126" s="41">
        <v>3.1</v>
      </c>
      <c r="J126" s="41">
        <v>3.2</v>
      </c>
      <c r="K126" s="113">
        <v>3.3</v>
      </c>
      <c r="L126" s="41">
        <v>3.3</v>
      </c>
      <c r="M126" s="730"/>
      <c r="N126" s="730"/>
      <c r="O126" s="730"/>
      <c r="P126" s="730"/>
      <c r="Q126" s="730"/>
      <c r="R126" s="730"/>
      <c r="S126" s="731">
        <v>100</v>
      </c>
      <c r="T126" s="731">
        <v>33</v>
      </c>
      <c r="U126" s="731">
        <v>90</v>
      </c>
      <c r="V126" s="731">
        <v>85</v>
      </c>
      <c r="W126" s="767">
        <v>88</v>
      </c>
      <c r="X126" s="69">
        <v>100</v>
      </c>
      <c r="Y126" s="69">
        <v>95</v>
      </c>
      <c r="Z126" s="69">
        <v>90</v>
      </c>
      <c r="AA126" s="256">
        <v>88.64</v>
      </c>
      <c r="AB126" s="69">
        <v>95</v>
      </c>
      <c r="AC126" s="69">
        <v>85</v>
      </c>
      <c r="AD126" s="69">
        <v>95</v>
      </c>
      <c r="AE126" s="731">
        <v>90</v>
      </c>
      <c r="AF126" s="731">
        <v>87</v>
      </c>
      <c r="AG126" s="731">
        <v>95</v>
      </c>
      <c r="AH126" s="1274">
        <v>65</v>
      </c>
      <c r="AI126" s="731">
        <v>90</v>
      </c>
      <c r="AJ126" s="1274">
        <v>56</v>
      </c>
      <c r="AK126" s="731">
        <v>100</v>
      </c>
      <c r="AL126" s="731">
        <v>91</v>
      </c>
      <c r="AM126" s="731">
        <v>80</v>
      </c>
      <c r="AN126" s="731">
        <v>100</v>
      </c>
      <c r="AO126" s="1409"/>
      <c r="AP126" s="1032"/>
      <c r="AQ126" s="1032"/>
      <c r="AR126" s="1032"/>
      <c r="AS126" s="1032"/>
      <c r="AT126" s="1032"/>
      <c r="AU126" s="1032"/>
      <c r="AV126" s="1032"/>
      <c r="AW126" s="1032"/>
      <c r="AX126" s="1032"/>
      <c r="AY126" s="1087"/>
    </row>
    <row r="127" spans="1:51" ht="15.75" thickBot="1">
      <c r="A127" s="6" t="s">
        <v>23</v>
      </c>
      <c r="B127" s="11"/>
      <c r="C127" s="39">
        <v>2.4700000000000002</v>
      </c>
      <c r="D127" s="1393">
        <v>2.6</v>
      </c>
      <c r="E127" s="1394">
        <v>2.5</v>
      </c>
      <c r="F127" s="1395">
        <v>3.1</v>
      </c>
      <c r="G127" s="39">
        <v>3</v>
      </c>
      <c r="H127" s="1396">
        <v>2.6</v>
      </c>
      <c r="I127" s="1397">
        <v>2.8</v>
      </c>
      <c r="J127" s="1397">
        <v>2.8</v>
      </c>
      <c r="K127" s="1398">
        <v>2.8</v>
      </c>
      <c r="L127" s="1399">
        <v>2.7</v>
      </c>
      <c r="M127" s="1400"/>
      <c r="N127" s="1400"/>
      <c r="O127" s="1400"/>
      <c r="P127" s="1400"/>
      <c r="Q127" s="1400"/>
      <c r="R127" s="1400"/>
      <c r="S127" s="1401">
        <v>90</v>
      </c>
      <c r="T127" s="1401">
        <v>86</v>
      </c>
      <c r="U127" s="1401">
        <v>63</v>
      </c>
      <c r="V127" s="1401">
        <v>80</v>
      </c>
      <c r="W127" s="1402">
        <v>53</v>
      </c>
      <c r="X127" s="1403">
        <v>72</v>
      </c>
      <c r="Y127" s="1403">
        <v>86</v>
      </c>
      <c r="Z127" s="1403">
        <v>90</v>
      </c>
      <c r="AA127" s="617">
        <v>90.91</v>
      </c>
      <c r="AB127" s="1403">
        <v>69</v>
      </c>
      <c r="AC127" s="1403">
        <v>90</v>
      </c>
      <c r="AD127" s="1403">
        <v>78</v>
      </c>
      <c r="AE127" s="1404">
        <v>90</v>
      </c>
      <c r="AF127" s="1404">
        <v>75</v>
      </c>
      <c r="AG127" s="1404">
        <v>95</v>
      </c>
      <c r="AH127" s="1404">
        <v>86</v>
      </c>
      <c r="AI127" s="1404">
        <v>95</v>
      </c>
      <c r="AJ127" s="1404">
        <v>80</v>
      </c>
      <c r="AK127" s="1404">
        <v>90</v>
      </c>
      <c r="AL127" s="1404"/>
      <c r="AM127" s="1404"/>
      <c r="AN127" s="1404"/>
      <c r="AO127" s="1044"/>
      <c r="AP127" s="312"/>
      <c r="AQ127" s="312"/>
      <c r="AR127" s="312"/>
      <c r="AS127" s="312"/>
      <c r="AT127" s="312"/>
      <c r="AU127" s="312"/>
      <c r="AV127" s="312"/>
      <c r="AW127" s="312"/>
      <c r="AX127" s="312"/>
      <c r="AY127" s="258"/>
    </row>
    <row r="128" spans="1:51" ht="15.75" thickBot="1">
      <c r="A128" s="1144" t="s">
        <v>24</v>
      </c>
      <c r="B128" s="1202"/>
      <c r="C128" s="1379">
        <v>2.77</v>
      </c>
      <c r="D128" s="1380">
        <v>2.4</v>
      </c>
      <c r="E128" s="1380">
        <v>2.4</v>
      </c>
      <c r="F128" s="1380">
        <v>3.2</v>
      </c>
      <c r="G128" s="1380">
        <v>3.2</v>
      </c>
      <c r="H128" s="1381">
        <v>2.9</v>
      </c>
      <c r="I128" s="1382">
        <v>3</v>
      </c>
      <c r="J128" s="1382">
        <v>3</v>
      </c>
      <c r="K128" s="1383">
        <v>3</v>
      </c>
      <c r="L128" s="1380">
        <v>3</v>
      </c>
      <c r="M128" s="1384"/>
      <c r="N128" s="1384"/>
      <c r="O128" s="1384"/>
      <c r="P128" s="1384"/>
      <c r="Q128" s="1384"/>
      <c r="R128" s="1384"/>
      <c r="S128" s="1385">
        <v>95</v>
      </c>
      <c r="T128" s="1385">
        <v>60</v>
      </c>
      <c r="U128" s="1385">
        <v>77</v>
      </c>
      <c r="V128" s="1385">
        <v>84</v>
      </c>
      <c r="W128" s="1386">
        <v>71</v>
      </c>
      <c r="X128" s="1387">
        <v>86</v>
      </c>
      <c r="Y128" s="1388">
        <v>90</v>
      </c>
      <c r="Z128" s="1388">
        <v>90</v>
      </c>
      <c r="AA128" s="1147">
        <v>89.77</v>
      </c>
      <c r="AB128" s="1389">
        <v>82</v>
      </c>
      <c r="AC128" s="1387">
        <v>87</v>
      </c>
      <c r="AD128" s="1388">
        <v>86</v>
      </c>
      <c r="AE128" s="1390">
        <v>90</v>
      </c>
      <c r="AF128" s="1385">
        <v>81</v>
      </c>
      <c r="AG128" s="1390">
        <v>95</v>
      </c>
      <c r="AH128" s="1391">
        <v>73</v>
      </c>
      <c r="AI128" s="1385">
        <v>93</v>
      </c>
      <c r="AJ128" s="1385">
        <v>68</v>
      </c>
      <c r="AK128" s="1385">
        <v>95</v>
      </c>
      <c r="AL128" s="1385">
        <v>91</v>
      </c>
      <c r="AM128" s="1385">
        <v>80</v>
      </c>
      <c r="AN128" s="1385">
        <v>100</v>
      </c>
      <c r="AO128" s="1392"/>
      <c r="AP128" s="1072"/>
      <c r="AQ128" s="1072"/>
      <c r="AR128" s="1072"/>
      <c r="AS128" s="1072"/>
      <c r="AT128" s="1072"/>
      <c r="AU128" s="1072"/>
      <c r="AV128" s="1072"/>
      <c r="AW128" s="1072"/>
      <c r="AX128" s="1072"/>
      <c r="AY128" s="1088"/>
    </row>
    <row r="130" spans="1:51" ht="15.75" thickBot="1">
      <c r="A130" s="1473" t="s">
        <v>37</v>
      </c>
      <c r="B130" s="1474"/>
      <c r="C130" s="1474"/>
      <c r="D130" s="1474"/>
      <c r="E130" s="1474"/>
      <c r="F130" s="1474"/>
      <c r="G130" s="1474"/>
      <c r="H130" s="1474"/>
      <c r="I130" s="1474"/>
      <c r="J130" s="1474"/>
      <c r="K130" s="1474"/>
      <c r="L130" s="1474"/>
      <c r="M130" s="1474"/>
      <c r="N130" s="1474"/>
      <c r="O130" s="1474"/>
      <c r="P130" s="1474"/>
      <c r="Q130" s="1474"/>
      <c r="R130" s="1474"/>
      <c r="S130" s="1474"/>
      <c r="T130" s="1474"/>
      <c r="U130" s="1474"/>
      <c r="V130" s="1474"/>
      <c r="W130" s="1474"/>
      <c r="X130" s="1474"/>
      <c r="Y130" s="1474"/>
      <c r="Z130" s="1474"/>
      <c r="AA130" s="1474"/>
      <c r="AB130" s="1474"/>
      <c r="AC130" s="1474"/>
      <c r="AD130" s="1474"/>
      <c r="AE130" s="1474"/>
      <c r="AF130" s="1474"/>
      <c r="AG130" s="1474"/>
      <c r="AH130" s="1474"/>
      <c r="AI130" s="1474"/>
      <c r="AJ130" s="1474"/>
      <c r="AK130" s="1474"/>
      <c r="AL130" s="1474"/>
      <c r="AM130" s="1474"/>
      <c r="AN130" s="1474"/>
      <c r="AO130" s="1474"/>
      <c r="AP130" s="1474"/>
      <c r="AQ130" s="1474"/>
      <c r="AR130" s="1474"/>
      <c r="AS130" s="1474"/>
      <c r="AT130" s="1474"/>
      <c r="AU130" s="1474"/>
      <c r="AV130" s="1474"/>
      <c r="AW130" s="1474"/>
      <c r="AX130" s="1474"/>
      <c r="AY130" s="1475"/>
    </row>
    <row r="131" spans="1:51" ht="15.75" thickBot="1">
      <c r="A131" s="1378" t="s">
        <v>1</v>
      </c>
      <c r="B131" s="1136">
        <v>3</v>
      </c>
      <c r="C131" s="1136">
        <v>4</v>
      </c>
      <c r="D131" s="1136">
        <v>5</v>
      </c>
      <c r="E131" s="1136">
        <v>6</v>
      </c>
      <c r="F131" s="1136">
        <v>7</v>
      </c>
      <c r="G131" s="1136">
        <v>8</v>
      </c>
      <c r="H131" s="1136">
        <v>9</v>
      </c>
      <c r="I131" s="1136">
        <v>10</v>
      </c>
      <c r="J131" s="1376">
        <v>11</v>
      </c>
      <c r="K131" s="1136">
        <v>12</v>
      </c>
      <c r="L131" s="1053">
        <v>13</v>
      </c>
      <c r="M131" s="1053">
        <v>14</v>
      </c>
      <c r="N131" s="1053">
        <v>15</v>
      </c>
      <c r="O131" s="1053">
        <v>16</v>
      </c>
      <c r="P131" s="1053">
        <v>17</v>
      </c>
      <c r="Q131" s="1053">
        <v>18</v>
      </c>
      <c r="R131" s="1053">
        <v>19</v>
      </c>
      <c r="S131" s="1053">
        <v>20</v>
      </c>
      <c r="T131" s="1053">
        <v>21</v>
      </c>
      <c r="U131" s="1053">
        <v>22</v>
      </c>
      <c r="V131" s="1377">
        <v>23</v>
      </c>
      <c r="W131" s="1136">
        <v>24</v>
      </c>
      <c r="X131" s="1136">
        <v>25</v>
      </c>
      <c r="Y131" s="1136">
        <v>26</v>
      </c>
      <c r="Z131" s="1136">
        <v>27</v>
      </c>
      <c r="AA131" s="1136">
        <v>28</v>
      </c>
      <c r="AB131" s="1136">
        <v>29</v>
      </c>
      <c r="AC131" s="1136">
        <v>30</v>
      </c>
      <c r="AD131" s="1136">
        <v>31</v>
      </c>
      <c r="AE131" s="1053">
        <v>32</v>
      </c>
      <c r="AF131" s="1053">
        <v>33</v>
      </c>
      <c r="AG131" s="1053">
        <v>34</v>
      </c>
      <c r="AH131" s="1053">
        <v>35</v>
      </c>
      <c r="AI131" s="1053">
        <v>36</v>
      </c>
      <c r="AJ131" s="1052">
        <v>37</v>
      </c>
      <c r="AK131" s="1053">
        <v>38</v>
      </c>
      <c r="AL131" s="1053">
        <v>39</v>
      </c>
      <c r="AM131" s="1053">
        <v>40</v>
      </c>
      <c r="AN131" s="1187">
        <v>41</v>
      </c>
      <c r="AO131" s="1187">
        <v>42</v>
      </c>
      <c r="AP131" s="1187">
        <v>43</v>
      </c>
      <c r="AQ131" s="1187">
        <v>44</v>
      </c>
      <c r="AR131" s="1187">
        <v>45</v>
      </c>
      <c r="AS131" s="1187">
        <v>46</v>
      </c>
      <c r="AT131" s="1187">
        <v>47</v>
      </c>
      <c r="AU131" s="1187">
        <v>48</v>
      </c>
      <c r="AV131" s="1187">
        <v>49</v>
      </c>
      <c r="AW131" s="1187">
        <v>50</v>
      </c>
      <c r="AX131" s="1187">
        <v>51</v>
      </c>
      <c r="AY131" s="1376">
        <v>52</v>
      </c>
    </row>
    <row r="132" spans="1:51">
      <c r="A132" s="5" t="s">
        <v>27</v>
      </c>
      <c r="B132" s="21"/>
      <c r="C132" s="41">
        <v>3.06</v>
      </c>
      <c r="D132" s="42">
        <v>3.32</v>
      </c>
      <c r="E132" s="52">
        <v>3.2</v>
      </c>
      <c r="F132" s="69">
        <v>3.3</v>
      </c>
      <c r="G132" s="73">
        <v>3.5</v>
      </c>
      <c r="H132" s="495">
        <v>3.5</v>
      </c>
      <c r="I132" s="496">
        <v>3.1</v>
      </c>
      <c r="J132" s="495">
        <v>3.1</v>
      </c>
      <c r="K132" s="497">
        <v>3.6</v>
      </c>
      <c r="L132" s="425">
        <v>3.5</v>
      </c>
      <c r="M132" s="506"/>
      <c r="N132" s="507"/>
      <c r="O132" s="507"/>
      <c r="P132" s="507"/>
      <c r="Q132" s="507"/>
      <c r="R132" s="507"/>
      <c r="S132" s="442"/>
      <c r="T132" s="625">
        <v>22</v>
      </c>
      <c r="U132" s="442"/>
      <c r="V132" s="625"/>
      <c r="W132" s="442"/>
      <c r="X132" s="442"/>
      <c r="Y132" s="442"/>
      <c r="Z132" s="442"/>
      <c r="AA132" s="994"/>
      <c r="AB132" s="442"/>
      <c r="AC132" s="442"/>
      <c r="AD132" s="780"/>
      <c r="AE132" s="1047"/>
      <c r="AF132" s="1047"/>
      <c r="AG132" s="1047"/>
      <c r="AH132" s="1277">
        <v>0.8</v>
      </c>
      <c r="AI132" s="1307"/>
      <c r="AJ132" s="67"/>
      <c r="AK132" s="1277">
        <v>1</v>
      </c>
      <c r="AL132" s="1121"/>
      <c r="AM132" s="1121"/>
      <c r="AN132" s="1363"/>
      <c r="AO132" s="1363"/>
      <c r="AP132" s="1363"/>
      <c r="AQ132" s="1363"/>
      <c r="AR132" s="1363"/>
      <c r="AS132" s="1363"/>
      <c r="AT132" s="1363"/>
      <c r="AU132" s="1363"/>
      <c r="AV132" s="1363"/>
      <c r="AW132" s="1363"/>
      <c r="AX132" s="1363"/>
      <c r="AY132" s="1373"/>
    </row>
    <row r="133" spans="1:51">
      <c r="A133" s="3" t="s">
        <v>28</v>
      </c>
      <c r="B133" s="1"/>
      <c r="C133" s="42">
        <v>3.16</v>
      </c>
      <c r="D133" s="38">
        <v>3.19</v>
      </c>
      <c r="E133" s="53">
        <v>3.1</v>
      </c>
      <c r="F133" s="67">
        <v>3.1</v>
      </c>
      <c r="G133" s="38">
        <v>3</v>
      </c>
      <c r="H133" s="495">
        <v>2.9</v>
      </c>
      <c r="I133" s="496">
        <v>3.1</v>
      </c>
      <c r="J133" s="496">
        <v>3.2</v>
      </c>
      <c r="K133" s="498">
        <v>3.3</v>
      </c>
      <c r="L133" s="425">
        <v>3.2</v>
      </c>
      <c r="M133" s="506"/>
      <c r="N133" s="507"/>
      <c r="O133" s="507"/>
      <c r="P133" s="507"/>
      <c r="Q133" s="507"/>
      <c r="R133" s="507"/>
      <c r="S133" s="442">
        <v>100</v>
      </c>
      <c r="T133" s="442">
        <v>45</v>
      </c>
      <c r="U133" s="442"/>
      <c r="V133" s="442"/>
      <c r="W133" s="442"/>
      <c r="X133" s="442"/>
      <c r="Y133" s="442"/>
      <c r="Z133" s="442"/>
      <c r="AA133" s="992"/>
      <c r="AB133" s="442"/>
      <c r="AC133" s="442"/>
      <c r="AD133" s="780"/>
      <c r="AE133" s="1047"/>
      <c r="AF133" s="1047"/>
      <c r="AG133" s="1047"/>
      <c r="AH133" s="1047"/>
      <c r="AI133" s="1047"/>
      <c r="AJ133" s="1277">
        <v>0.8</v>
      </c>
      <c r="AK133" s="1047"/>
      <c r="AL133" s="1121"/>
      <c r="AM133" s="1121"/>
      <c r="AN133" s="1030"/>
      <c r="AO133" s="1030"/>
      <c r="AP133" s="1030"/>
      <c r="AQ133" s="1030"/>
      <c r="AR133" s="1030"/>
      <c r="AS133" s="1030"/>
      <c r="AT133" s="1030"/>
      <c r="AU133" s="1030"/>
      <c r="AV133" s="1030"/>
      <c r="AW133" s="1030"/>
      <c r="AX133" s="1030"/>
      <c r="AY133" s="1049"/>
    </row>
    <row r="134" spans="1:51">
      <c r="A134" s="3" t="s">
        <v>29</v>
      </c>
      <c r="B134" s="1"/>
      <c r="C134" s="42">
        <v>2.83</v>
      </c>
      <c r="D134" s="38">
        <v>2.81</v>
      </c>
      <c r="E134" s="54">
        <v>3.1</v>
      </c>
      <c r="F134" s="67">
        <v>3.1</v>
      </c>
      <c r="G134" s="38">
        <v>2.9</v>
      </c>
      <c r="H134" s="495">
        <v>3.1</v>
      </c>
      <c r="I134" s="496">
        <v>3.1</v>
      </c>
      <c r="J134" s="496">
        <v>2.9</v>
      </c>
      <c r="K134" s="498">
        <v>2.9</v>
      </c>
      <c r="L134" s="499">
        <v>3</v>
      </c>
      <c r="M134" s="506"/>
      <c r="N134" s="507"/>
      <c r="O134" s="507"/>
      <c r="P134" s="507"/>
      <c r="Q134" s="507"/>
      <c r="R134" s="507"/>
      <c r="S134" s="442"/>
      <c r="T134" s="442"/>
      <c r="U134" s="442">
        <v>81</v>
      </c>
      <c r="V134" s="442"/>
      <c r="W134" s="442"/>
      <c r="X134" s="442"/>
      <c r="Y134" s="442"/>
      <c r="Z134" s="442"/>
      <c r="AA134" s="992"/>
      <c r="AB134" s="442"/>
      <c r="AC134" s="442"/>
      <c r="AD134" s="780"/>
      <c r="AE134" s="1047"/>
      <c r="AF134" s="1047"/>
      <c r="AG134" s="1047"/>
      <c r="AH134" s="1277">
        <v>0.6</v>
      </c>
      <c r="AI134" s="1047"/>
      <c r="AJ134" s="1277"/>
      <c r="AK134" s="1047"/>
      <c r="AL134" s="1121"/>
      <c r="AM134" s="1121"/>
      <c r="AN134" s="1030"/>
      <c r="AO134" s="1030"/>
      <c r="AP134" s="1030"/>
      <c r="AQ134" s="1030"/>
      <c r="AR134" s="1030"/>
      <c r="AS134" s="1030"/>
      <c r="AT134" s="1030"/>
      <c r="AU134" s="1030"/>
      <c r="AV134" s="1030"/>
      <c r="AW134" s="1030"/>
      <c r="AX134" s="1030"/>
      <c r="AY134" s="1049"/>
    </row>
    <row r="135" spans="1:51">
      <c r="A135" s="3" t="s">
        <v>30</v>
      </c>
      <c r="B135" s="1"/>
      <c r="C135" s="42">
        <v>3.29</v>
      </c>
      <c r="D135" s="38">
        <v>2.97</v>
      </c>
      <c r="E135" s="54">
        <v>3.4</v>
      </c>
      <c r="F135" s="53">
        <v>3.2</v>
      </c>
      <c r="G135" s="38">
        <v>3.4</v>
      </c>
      <c r="H135" s="495">
        <v>3.5</v>
      </c>
      <c r="I135" s="496">
        <v>3.1</v>
      </c>
      <c r="J135" s="496">
        <v>3.4</v>
      </c>
      <c r="K135" s="498">
        <v>3.4</v>
      </c>
      <c r="L135" s="425">
        <v>3.5</v>
      </c>
      <c r="M135" s="506"/>
      <c r="N135" s="507"/>
      <c r="O135" s="507"/>
      <c r="P135" s="507"/>
      <c r="Q135" s="507"/>
      <c r="R135" s="507"/>
      <c r="S135" s="442"/>
      <c r="T135" s="442"/>
      <c r="U135" s="442">
        <v>100</v>
      </c>
      <c r="V135" s="442"/>
      <c r="W135" s="442"/>
      <c r="X135" s="442"/>
      <c r="Y135" s="442"/>
      <c r="Z135" s="442"/>
      <c r="AA135" s="992"/>
      <c r="AB135" s="442"/>
      <c r="AC135" s="442"/>
      <c r="AD135" s="780"/>
      <c r="AE135" s="1047"/>
      <c r="AF135" s="1047"/>
      <c r="AG135" s="1047"/>
      <c r="AH135" s="1047"/>
      <c r="AI135" s="1047"/>
      <c r="AJ135" s="1047"/>
      <c r="AK135" s="1047"/>
      <c r="AL135" s="1121"/>
      <c r="AM135" s="1121"/>
      <c r="AN135" s="1030"/>
      <c r="AO135" s="1030"/>
      <c r="AP135" s="1030"/>
      <c r="AQ135" s="1030"/>
      <c r="AR135" s="1030"/>
      <c r="AS135" s="1030"/>
      <c r="AT135" s="1030"/>
      <c r="AU135" s="1030"/>
      <c r="AV135" s="1030"/>
      <c r="AW135" s="1030"/>
      <c r="AX135" s="1030"/>
      <c r="AY135" s="1049"/>
    </row>
    <row r="136" spans="1:51">
      <c r="A136" s="3" t="s">
        <v>31</v>
      </c>
      <c r="B136" s="1"/>
      <c r="C136" s="42">
        <v>3.07</v>
      </c>
      <c r="D136" s="42">
        <v>3.11</v>
      </c>
      <c r="E136" s="38">
        <v>3</v>
      </c>
      <c r="F136" s="67">
        <v>3.4</v>
      </c>
      <c r="G136" s="38">
        <v>3.5</v>
      </c>
      <c r="H136" s="495">
        <v>3.4</v>
      </c>
      <c r="I136" s="496">
        <v>3.3</v>
      </c>
      <c r="J136" s="496">
        <v>3.5</v>
      </c>
      <c r="K136" s="498">
        <v>3.6</v>
      </c>
      <c r="L136" s="425">
        <v>3.7</v>
      </c>
      <c r="M136" s="506"/>
      <c r="N136" s="507"/>
      <c r="O136" s="507"/>
      <c r="P136" s="507"/>
      <c r="Q136" s="507"/>
      <c r="R136" s="507"/>
      <c r="S136" s="442"/>
      <c r="T136" s="442"/>
      <c r="U136" s="442"/>
      <c r="V136" s="442"/>
      <c r="W136" s="442"/>
      <c r="X136" s="442"/>
      <c r="Y136" s="442"/>
      <c r="Z136" s="442"/>
      <c r="AA136" s="992"/>
      <c r="AB136" s="442"/>
      <c r="AC136" s="442"/>
      <c r="AD136" s="780"/>
      <c r="AE136" s="1047"/>
      <c r="AF136" s="1047"/>
      <c r="AG136" s="1047"/>
      <c r="AH136" s="1047"/>
      <c r="AI136" s="1047"/>
      <c r="AJ136" s="1047"/>
      <c r="AK136" s="1047"/>
      <c r="AL136" s="1121"/>
      <c r="AM136" s="1121"/>
      <c r="AN136" s="1030"/>
      <c r="AO136" s="1030"/>
      <c r="AP136" s="1030"/>
      <c r="AQ136" s="1030"/>
      <c r="AR136" s="1030"/>
      <c r="AS136" s="1030"/>
      <c r="AT136" s="1030"/>
      <c r="AU136" s="1030"/>
      <c r="AV136" s="1030"/>
      <c r="AW136" s="1030"/>
      <c r="AX136" s="1030"/>
      <c r="AY136" s="1049"/>
    </row>
    <row r="137" spans="1:51">
      <c r="A137" s="3" t="s">
        <v>32</v>
      </c>
      <c r="B137" s="1"/>
      <c r="C137" s="38">
        <v>2.74</v>
      </c>
      <c r="D137" s="42">
        <v>2.99</v>
      </c>
      <c r="E137" s="54">
        <v>3.1</v>
      </c>
      <c r="F137" s="67">
        <v>3.1</v>
      </c>
      <c r="G137" s="38">
        <v>3.4</v>
      </c>
      <c r="H137" s="495">
        <v>2.8</v>
      </c>
      <c r="I137" s="496">
        <v>3.1</v>
      </c>
      <c r="J137" s="496">
        <v>3</v>
      </c>
      <c r="K137" s="498">
        <v>3.1</v>
      </c>
      <c r="L137" s="425">
        <v>3.1</v>
      </c>
      <c r="M137" s="506"/>
      <c r="N137" s="507"/>
      <c r="O137" s="507"/>
      <c r="P137" s="507"/>
      <c r="Q137" s="507"/>
      <c r="R137" s="507"/>
      <c r="S137" s="442">
        <v>90</v>
      </c>
      <c r="T137" s="442"/>
      <c r="U137" s="625">
        <v>72</v>
      </c>
      <c r="V137" s="442"/>
      <c r="W137" s="625"/>
      <c r="X137" s="442"/>
      <c r="Y137" s="442"/>
      <c r="Z137" s="442"/>
      <c r="AA137" s="992"/>
      <c r="AB137" s="442"/>
      <c r="AC137" s="442"/>
      <c r="AD137" s="780"/>
      <c r="AE137" s="1047"/>
      <c r="AF137" s="1047"/>
      <c r="AG137" s="1047"/>
      <c r="AH137" s="1047"/>
      <c r="AI137" s="1047"/>
      <c r="AJ137" s="1047"/>
      <c r="AK137" s="1277">
        <v>1</v>
      </c>
      <c r="AL137" s="1121"/>
      <c r="AM137" s="1121"/>
      <c r="AN137" s="1030"/>
      <c r="AO137" s="1030"/>
      <c r="AP137" s="1030"/>
      <c r="AQ137" s="1030"/>
      <c r="AR137" s="1030"/>
      <c r="AS137" s="1030"/>
      <c r="AT137" s="1030"/>
      <c r="AU137" s="1030"/>
      <c r="AV137" s="1030"/>
      <c r="AW137" s="1030"/>
      <c r="AX137" s="1030"/>
      <c r="AY137" s="1049"/>
    </row>
    <row r="138" spans="1:51">
      <c r="A138" s="3" t="s">
        <v>33</v>
      </c>
      <c r="B138" s="1"/>
      <c r="C138" s="42">
        <v>2.62</v>
      </c>
      <c r="D138" s="44">
        <v>0</v>
      </c>
      <c r="E138" s="53">
        <v>0</v>
      </c>
      <c r="F138" s="67">
        <v>3.5</v>
      </c>
      <c r="G138" s="38">
        <v>2.9</v>
      </c>
      <c r="H138" s="495">
        <v>2.7</v>
      </c>
      <c r="I138" s="496">
        <v>2.9</v>
      </c>
      <c r="J138" s="496">
        <v>2.8</v>
      </c>
      <c r="K138" s="498">
        <v>3</v>
      </c>
      <c r="L138" s="425">
        <v>2.8</v>
      </c>
      <c r="M138" s="506"/>
      <c r="N138" s="507"/>
      <c r="O138" s="507"/>
      <c r="P138" s="507"/>
      <c r="Q138" s="507"/>
      <c r="R138" s="507"/>
      <c r="S138" s="442"/>
      <c r="T138" s="442"/>
      <c r="U138" s="442"/>
      <c r="V138" s="442"/>
      <c r="W138" s="442"/>
      <c r="X138" s="442"/>
      <c r="Y138" s="442"/>
      <c r="Z138" s="442"/>
      <c r="AA138" s="992"/>
      <c r="AB138" s="442"/>
      <c r="AC138" s="442"/>
      <c r="AD138" s="780"/>
      <c r="AE138" s="1047"/>
      <c r="AF138" s="1047"/>
      <c r="AG138" s="1047"/>
      <c r="AH138" s="1047"/>
      <c r="AI138" s="1047"/>
      <c r="AJ138" s="1047"/>
      <c r="AK138" s="1047"/>
      <c r="AL138" s="1121"/>
      <c r="AM138" s="1121"/>
      <c r="AN138" s="1030"/>
      <c r="AO138" s="1030"/>
      <c r="AP138" s="1030"/>
      <c r="AQ138" s="1030"/>
      <c r="AR138" s="1030"/>
      <c r="AS138" s="1030"/>
      <c r="AT138" s="1030"/>
      <c r="AU138" s="1030"/>
      <c r="AV138" s="1030"/>
      <c r="AW138" s="1030"/>
      <c r="AX138" s="1030"/>
      <c r="AY138" s="1049"/>
    </row>
    <row r="139" spans="1:51">
      <c r="A139" s="3" t="s">
        <v>34</v>
      </c>
      <c r="B139" s="12"/>
      <c r="C139" s="40">
        <v>2</v>
      </c>
      <c r="D139" s="44">
        <v>0</v>
      </c>
      <c r="E139" s="53">
        <v>0</v>
      </c>
      <c r="F139" s="42">
        <v>3</v>
      </c>
      <c r="G139" s="38">
        <v>2.8</v>
      </c>
      <c r="H139" s="495">
        <v>2.8</v>
      </c>
      <c r="I139" s="496">
        <v>2.7</v>
      </c>
      <c r="J139" s="496">
        <v>2.7</v>
      </c>
      <c r="K139" s="498">
        <v>2.5</v>
      </c>
      <c r="L139" s="425">
        <v>2.8</v>
      </c>
      <c r="M139" s="506"/>
      <c r="N139" s="507"/>
      <c r="O139" s="507"/>
      <c r="P139" s="507"/>
      <c r="Q139" s="507"/>
      <c r="R139" s="507"/>
      <c r="S139" s="442"/>
      <c r="T139" s="442"/>
      <c r="U139" s="625">
        <v>54</v>
      </c>
      <c r="V139" s="442"/>
      <c r="W139" s="442"/>
      <c r="X139" s="442"/>
      <c r="Y139" s="442"/>
      <c r="Z139" s="442"/>
      <c r="AA139" s="992"/>
      <c r="AB139" s="442"/>
      <c r="AC139" s="442"/>
      <c r="AD139" s="780"/>
      <c r="AE139" s="1047"/>
      <c r="AF139" s="1047"/>
      <c r="AG139" s="1047"/>
      <c r="AH139" s="1277">
        <v>0.8</v>
      </c>
      <c r="AI139" s="1047"/>
      <c r="AJ139" s="1277"/>
      <c r="AK139" s="1047"/>
      <c r="AL139" s="1121"/>
      <c r="AM139" s="1121"/>
      <c r="AN139" s="1030"/>
      <c r="AO139" s="1030"/>
      <c r="AP139" s="1030"/>
      <c r="AQ139" s="1030"/>
      <c r="AR139" s="1030"/>
      <c r="AS139" s="1030"/>
      <c r="AT139" s="1030"/>
      <c r="AU139" s="1030"/>
      <c r="AV139" s="1030"/>
      <c r="AW139" s="1030"/>
      <c r="AX139" s="1030"/>
      <c r="AY139" s="1049"/>
    </row>
    <row r="140" spans="1:51">
      <c r="A140" s="3" t="s">
        <v>35</v>
      </c>
      <c r="B140" s="1"/>
      <c r="C140" s="38">
        <v>2.5099999999999998</v>
      </c>
      <c r="D140" s="38">
        <v>2.61</v>
      </c>
      <c r="E140" s="53">
        <v>2.5</v>
      </c>
      <c r="F140" s="67">
        <v>3.4</v>
      </c>
      <c r="G140" s="38">
        <v>3.2</v>
      </c>
      <c r="H140" s="495">
        <v>2.6</v>
      </c>
      <c r="I140" s="496">
        <v>2.9</v>
      </c>
      <c r="J140" s="496">
        <v>2.8</v>
      </c>
      <c r="K140" s="498">
        <v>2.4</v>
      </c>
      <c r="L140" s="425">
        <v>2.5</v>
      </c>
      <c r="M140" s="506"/>
      <c r="N140" s="507"/>
      <c r="O140" s="507"/>
      <c r="P140" s="507"/>
      <c r="Q140" s="507"/>
      <c r="R140" s="507"/>
      <c r="S140" s="442"/>
      <c r="T140" s="442">
        <v>100</v>
      </c>
      <c r="U140" s="442"/>
      <c r="V140" s="442"/>
      <c r="W140" s="442"/>
      <c r="X140" s="442"/>
      <c r="Y140" s="442"/>
      <c r="Z140" s="442"/>
      <c r="AA140" s="992"/>
      <c r="AB140" s="442"/>
      <c r="AC140" s="442"/>
      <c r="AD140" s="780"/>
      <c r="AE140" s="1047"/>
      <c r="AF140" s="1047"/>
      <c r="AG140" s="1047"/>
      <c r="AH140" s="1047"/>
      <c r="AI140" s="1047"/>
      <c r="AJ140" s="1047"/>
      <c r="AK140" s="1047"/>
      <c r="AL140" s="1121"/>
      <c r="AM140" s="1121"/>
      <c r="AN140" s="1030"/>
      <c r="AO140" s="1030"/>
      <c r="AP140" s="1030"/>
      <c r="AQ140" s="1030"/>
      <c r="AR140" s="1030"/>
      <c r="AS140" s="1030"/>
      <c r="AT140" s="1030"/>
      <c r="AU140" s="1030"/>
      <c r="AV140" s="1030"/>
      <c r="AW140" s="1030"/>
      <c r="AX140" s="1030"/>
      <c r="AY140" s="1049"/>
    </row>
    <row r="141" spans="1:51" ht="15.75" thickBot="1">
      <c r="A141" s="6" t="s">
        <v>36</v>
      </c>
      <c r="B141" s="11"/>
      <c r="C141" s="39">
        <v>2.48</v>
      </c>
      <c r="D141" s="39">
        <v>2.6</v>
      </c>
      <c r="E141" s="500">
        <v>2.6</v>
      </c>
      <c r="F141" s="729">
        <v>2.9</v>
      </c>
      <c r="G141" s="501">
        <v>2.9</v>
      </c>
      <c r="H141" s="502">
        <v>2.5</v>
      </c>
      <c r="I141" s="503">
        <v>2.5</v>
      </c>
      <c r="J141" s="503">
        <v>2.7</v>
      </c>
      <c r="K141" s="732">
        <v>2.8</v>
      </c>
      <c r="L141" s="733">
        <v>2.7</v>
      </c>
      <c r="M141" s="734"/>
      <c r="N141" s="728"/>
      <c r="O141" s="728"/>
      <c r="P141" s="728"/>
      <c r="Q141" s="728"/>
      <c r="R141" s="728"/>
      <c r="S141" s="735"/>
      <c r="T141" s="735">
        <v>72</v>
      </c>
      <c r="U141" s="735"/>
      <c r="V141" s="735"/>
      <c r="W141" s="735"/>
      <c r="X141" s="735"/>
      <c r="Y141" s="735"/>
      <c r="Z141" s="735"/>
      <c r="AA141" s="993"/>
      <c r="AB141" s="735"/>
      <c r="AC141" s="735"/>
      <c r="AD141" s="1120"/>
      <c r="AE141" s="1048"/>
      <c r="AF141" s="1048"/>
      <c r="AG141" s="1048"/>
      <c r="AH141" s="1048"/>
      <c r="AI141" s="1048"/>
      <c r="AJ141" s="1277">
        <v>1</v>
      </c>
      <c r="AK141" s="1048"/>
      <c r="AL141" s="1122"/>
      <c r="AM141" s="1122"/>
      <c r="AN141" s="1374"/>
      <c r="AO141" s="1374"/>
      <c r="AP141" s="1374"/>
      <c r="AQ141" s="1374"/>
      <c r="AR141" s="1374"/>
      <c r="AS141" s="1374"/>
      <c r="AT141" s="1374"/>
      <c r="AU141" s="1374"/>
      <c r="AV141" s="1374"/>
      <c r="AW141" s="1374"/>
      <c r="AX141" s="1374"/>
      <c r="AY141" s="1375"/>
    </row>
    <row r="142" spans="1:51">
      <c r="A142" s="5" t="s">
        <v>22</v>
      </c>
      <c r="B142" s="21"/>
      <c r="C142" s="41">
        <v>3.08</v>
      </c>
      <c r="D142" s="45">
        <v>3.1</v>
      </c>
      <c r="E142" s="52">
        <v>3.1</v>
      </c>
      <c r="F142" s="64">
        <v>3.2</v>
      </c>
      <c r="G142" s="45">
        <v>3.3</v>
      </c>
      <c r="H142" s="504">
        <v>3.2</v>
      </c>
      <c r="I142" s="41">
        <v>3.1</v>
      </c>
      <c r="J142" s="41">
        <v>3.2</v>
      </c>
      <c r="K142" s="113">
        <v>3.3</v>
      </c>
      <c r="L142" s="41">
        <v>3.3</v>
      </c>
      <c r="M142" s="730"/>
      <c r="N142" s="730"/>
      <c r="O142" s="730"/>
      <c r="P142" s="730"/>
      <c r="Q142" s="730"/>
      <c r="R142" s="730"/>
      <c r="S142" s="731">
        <v>100</v>
      </c>
      <c r="T142" s="731">
        <v>33</v>
      </c>
      <c r="U142" s="731">
        <v>90</v>
      </c>
      <c r="V142" s="731"/>
      <c r="W142" s="767"/>
      <c r="X142" s="69"/>
      <c r="Y142" s="69"/>
      <c r="Z142" s="69"/>
      <c r="AA142" s="256"/>
      <c r="AB142" s="69"/>
      <c r="AC142" s="69"/>
      <c r="AD142" s="69"/>
      <c r="AE142" s="731"/>
      <c r="AF142" s="731"/>
      <c r="AG142" s="731"/>
      <c r="AH142" s="1276">
        <v>0.7</v>
      </c>
      <c r="AI142" s="731"/>
      <c r="AJ142" s="1276">
        <v>0.8</v>
      </c>
      <c r="AK142" s="1276">
        <v>1</v>
      </c>
      <c r="AL142" s="730"/>
      <c r="AM142" s="730"/>
      <c r="AN142" s="1032"/>
      <c r="AO142" s="1032"/>
      <c r="AP142" s="1032"/>
      <c r="AQ142" s="1032"/>
      <c r="AR142" s="1032"/>
      <c r="AS142" s="1032"/>
      <c r="AT142" s="1032"/>
      <c r="AU142" s="1032"/>
      <c r="AV142" s="1032"/>
      <c r="AW142" s="1032"/>
      <c r="AX142" s="1032"/>
      <c r="AY142" s="1087"/>
    </row>
    <row r="143" spans="1:51" ht="15.75" thickBot="1">
      <c r="A143" s="6" t="s">
        <v>23</v>
      </c>
      <c r="B143" s="1"/>
      <c r="C143" s="38">
        <v>2.4700000000000002</v>
      </c>
      <c r="D143" s="46">
        <v>2.6</v>
      </c>
      <c r="E143" s="53">
        <v>2.5</v>
      </c>
      <c r="F143" s="54">
        <v>3.1</v>
      </c>
      <c r="G143" s="38">
        <v>3</v>
      </c>
      <c r="H143" s="284">
        <v>2.6</v>
      </c>
      <c r="I143" s="42">
        <v>2.8</v>
      </c>
      <c r="J143" s="42">
        <v>2.8</v>
      </c>
      <c r="K143" s="114">
        <v>2.8</v>
      </c>
      <c r="L143" s="160">
        <v>2.7</v>
      </c>
      <c r="M143" s="508"/>
      <c r="N143" s="508"/>
      <c r="O143" s="508"/>
      <c r="P143" s="508"/>
      <c r="Q143" s="508"/>
      <c r="R143" s="508"/>
      <c r="S143" s="623">
        <v>90</v>
      </c>
      <c r="T143" s="623">
        <v>86</v>
      </c>
      <c r="U143" s="623">
        <v>63</v>
      </c>
      <c r="V143" s="623"/>
      <c r="W143" s="768"/>
      <c r="X143" s="67"/>
      <c r="Y143" s="67"/>
      <c r="Z143" s="67"/>
      <c r="AA143" s="44"/>
      <c r="AB143" s="67"/>
      <c r="AC143" s="67"/>
      <c r="AD143" s="67"/>
      <c r="AE143" s="1175"/>
      <c r="AF143" s="1175"/>
      <c r="AG143" s="1175"/>
      <c r="AH143" s="1275">
        <v>0.8</v>
      </c>
      <c r="AI143" s="1175"/>
      <c r="AJ143" s="1275">
        <v>1</v>
      </c>
      <c r="AK143" s="1275">
        <v>1</v>
      </c>
      <c r="AL143" s="979"/>
      <c r="AM143" s="979"/>
      <c r="AN143" s="312"/>
      <c r="AO143" s="312"/>
      <c r="AP143" s="312"/>
      <c r="AQ143" s="312"/>
      <c r="AR143" s="312"/>
      <c r="AS143" s="312"/>
      <c r="AT143" s="312"/>
      <c r="AU143" s="312"/>
      <c r="AV143" s="312"/>
      <c r="AW143" s="312"/>
      <c r="AX143" s="312"/>
      <c r="AY143" s="258"/>
    </row>
    <row r="144" spans="1:51" ht="15.75" thickBot="1">
      <c r="A144" s="1144" t="s">
        <v>24</v>
      </c>
      <c r="B144" s="1405"/>
      <c r="C144" s="43">
        <v>2.77</v>
      </c>
      <c r="D144" s="47">
        <v>2.4</v>
      </c>
      <c r="E144" s="47">
        <v>2.4</v>
      </c>
      <c r="F144" s="47">
        <v>3.2</v>
      </c>
      <c r="G144" s="47">
        <v>3.2</v>
      </c>
      <c r="H144" s="505">
        <v>2.9</v>
      </c>
      <c r="I144" s="82">
        <v>3</v>
      </c>
      <c r="J144" s="82">
        <v>3</v>
      </c>
      <c r="K144" s="115">
        <v>3</v>
      </c>
      <c r="L144" s="143">
        <v>3</v>
      </c>
      <c r="M144" s="509"/>
      <c r="N144" s="509"/>
      <c r="O144" s="509"/>
      <c r="P144" s="509"/>
      <c r="Q144" s="509"/>
      <c r="R144" s="509"/>
      <c r="S144" s="624">
        <v>95</v>
      </c>
      <c r="T144" s="624">
        <v>60</v>
      </c>
      <c r="U144" s="624">
        <v>77</v>
      </c>
      <c r="V144" s="624"/>
      <c r="W144" s="769"/>
      <c r="X144" s="298"/>
      <c r="Y144" s="294"/>
      <c r="Z144" s="294"/>
      <c r="AA144" s="257"/>
      <c r="AB144" s="428"/>
      <c r="AC144" s="294"/>
      <c r="AD144" s="294"/>
      <c r="AE144" s="1221"/>
      <c r="AF144" s="1221"/>
      <c r="AG144" s="1221"/>
      <c r="AH144" s="1221">
        <v>73.3</v>
      </c>
      <c r="AI144" s="1221"/>
      <c r="AJ144" s="1221">
        <v>90</v>
      </c>
      <c r="AK144" s="1309">
        <v>1</v>
      </c>
      <c r="AL144" s="837"/>
      <c r="AM144" s="837"/>
      <c r="AN144" s="1072"/>
      <c r="AO144" s="1072"/>
      <c r="AP144" s="1072"/>
      <c r="AQ144" s="1072"/>
      <c r="AR144" s="1072"/>
      <c r="AS144" s="1072"/>
      <c r="AT144" s="1072"/>
      <c r="AU144" s="1072"/>
      <c r="AV144" s="1072"/>
      <c r="AW144" s="1072"/>
      <c r="AX144" s="1072"/>
      <c r="AY144" s="1088"/>
    </row>
    <row r="146" spans="1:51" ht="15.75" thickBot="1">
      <c r="A146" s="1473" t="s">
        <v>38</v>
      </c>
      <c r="B146" s="1474"/>
      <c r="C146" s="1474"/>
      <c r="D146" s="1474"/>
      <c r="E146" s="1474"/>
      <c r="F146" s="1474"/>
      <c r="G146" s="1474"/>
      <c r="H146" s="1474"/>
      <c r="I146" s="1474"/>
      <c r="J146" s="1474"/>
      <c r="K146" s="1474"/>
      <c r="L146" s="1474"/>
      <c r="M146" s="1474"/>
      <c r="N146" s="1474"/>
      <c r="O146" s="1474"/>
      <c r="P146" s="1474"/>
      <c r="Q146" s="1474"/>
      <c r="R146" s="1474"/>
      <c r="S146" s="1474"/>
      <c r="T146" s="1474"/>
      <c r="U146" s="1474"/>
      <c r="V146" s="1474"/>
      <c r="W146" s="1474"/>
      <c r="X146" s="1474"/>
      <c r="Y146" s="1474"/>
      <c r="Z146" s="1474"/>
      <c r="AA146" s="1474"/>
      <c r="AB146" s="1474"/>
      <c r="AC146" s="1474"/>
      <c r="AD146" s="1474"/>
      <c r="AE146" s="1474"/>
      <c r="AF146" s="1474"/>
      <c r="AG146" s="1474"/>
      <c r="AH146" s="1474"/>
      <c r="AI146" s="1474"/>
      <c r="AJ146" s="1474"/>
      <c r="AK146" s="1474"/>
      <c r="AL146" s="1474"/>
      <c r="AM146" s="1474"/>
      <c r="AN146" s="1474"/>
      <c r="AO146" s="1474"/>
      <c r="AP146" s="1474"/>
      <c r="AQ146" s="1474"/>
      <c r="AR146" s="1474"/>
      <c r="AS146" s="1474"/>
      <c r="AT146" s="1474"/>
      <c r="AU146" s="1474"/>
      <c r="AV146" s="1474"/>
      <c r="AW146" s="1474"/>
      <c r="AX146" s="1474"/>
      <c r="AY146" s="1475"/>
    </row>
    <row r="147" spans="1:51" ht="15.75" thickBot="1">
      <c r="A147" s="1378" t="s">
        <v>1</v>
      </c>
      <c r="B147" s="1136">
        <v>3</v>
      </c>
      <c r="C147" s="1136">
        <v>4</v>
      </c>
      <c r="D147" s="1136">
        <v>5</v>
      </c>
      <c r="E147" s="1136">
        <v>6</v>
      </c>
      <c r="F147" s="1136">
        <v>7</v>
      </c>
      <c r="G147" s="1136">
        <v>8</v>
      </c>
      <c r="H147" s="1136">
        <v>9</v>
      </c>
      <c r="I147" s="1136">
        <v>10</v>
      </c>
      <c r="J147" s="1376">
        <v>11</v>
      </c>
      <c r="K147" s="1136">
        <v>12</v>
      </c>
      <c r="L147" s="1053">
        <v>13</v>
      </c>
      <c r="M147" s="1053">
        <v>14</v>
      </c>
      <c r="N147" s="1053">
        <v>15</v>
      </c>
      <c r="O147" s="1053">
        <v>16</v>
      </c>
      <c r="P147" s="1053">
        <v>17</v>
      </c>
      <c r="Q147" s="1053">
        <v>18</v>
      </c>
      <c r="R147" s="1053">
        <v>19</v>
      </c>
      <c r="S147" s="1053">
        <v>20</v>
      </c>
      <c r="T147" s="1053">
        <v>21</v>
      </c>
      <c r="U147" s="1053">
        <v>22</v>
      </c>
      <c r="V147" s="1377">
        <v>23</v>
      </c>
      <c r="W147" s="1136">
        <v>24</v>
      </c>
      <c r="X147" s="1136">
        <v>25</v>
      </c>
      <c r="Y147" s="1136">
        <v>26</v>
      </c>
      <c r="Z147" s="1136">
        <v>27</v>
      </c>
      <c r="AA147" s="1136">
        <v>28</v>
      </c>
      <c r="AB147" s="1136">
        <v>29</v>
      </c>
      <c r="AC147" s="1136">
        <v>30</v>
      </c>
      <c r="AD147" s="1136">
        <v>31</v>
      </c>
      <c r="AE147" s="1053">
        <v>32</v>
      </c>
      <c r="AF147" s="1053">
        <v>33</v>
      </c>
      <c r="AG147" s="1053">
        <v>34</v>
      </c>
      <c r="AH147" s="1053">
        <v>35</v>
      </c>
      <c r="AI147" s="1053">
        <v>36</v>
      </c>
      <c r="AJ147" s="1052">
        <v>37</v>
      </c>
      <c r="AK147" s="1053">
        <v>38</v>
      </c>
      <c r="AL147" s="1053">
        <v>39</v>
      </c>
      <c r="AM147" s="1053">
        <v>40</v>
      </c>
      <c r="AN147" s="1187">
        <v>41</v>
      </c>
      <c r="AO147" s="1187">
        <v>42</v>
      </c>
      <c r="AP147" s="1187">
        <v>43</v>
      </c>
      <c r="AQ147" s="1187">
        <v>44</v>
      </c>
      <c r="AR147" s="1187">
        <v>45</v>
      </c>
      <c r="AS147" s="1187">
        <v>46</v>
      </c>
      <c r="AT147" s="1187">
        <v>47</v>
      </c>
      <c r="AU147" s="1187">
        <v>48</v>
      </c>
      <c r="AV147" s="1187">
        <v>49</v>
      </c>
      <c r="AW147" s="1187">
        <v>50</v>
      </c>
      <c r="AX147" s="1187">
        <v>51</v>
      </c>
      <c r="AY147" s="1376">
        <v>52</v>
      </c>
    </row>
    <row r="148" spans="1:51">
      <c r="A148" s="5" t="s">
        <v>27</v>
      </c>
      <c r="B148" s="21"/>
      <c r="C148" s="41">
        <v>3.06</v>
      </c>
      <c r="D148" s="42">
        <v>3.32</v>
      </c>
      <c r="E148" s="52">
        <v>3.2</v>
      </c>
      <c r="F148" s="69">
        <v>3.3</v>
      </c>
      <c r="G148" s="73">
        <v>3.5</v>
      </c>
      <c r="H148" s="495">
        <v>3.5</v>
      </c>
      <c r="I148" s="496">
        <v>3.1</v>
      </c>
      <c r="J148" s="495">
        <v>3.1</v>
      </c>
      <c r="K148" s="497">
        <v>3.6</v>
      </c>
      <c r="L148" s="425">
        <v>3.5</v>
      </c>
      <c r="M148" s="506"/>
      <c r="N148" s="507"/>
      <c r="O148" s="507"/>
      <c r="P148" s="507"/>
      <c r="Q148" s="507"/>
      <c r="R148" s="507"/>
      <c r="S148" s="442"/>
      <c r="T148" s="625">
        <v>22</v>
      </c>
      <c r="U148" s="442"/>
      <c r="V148" s="625"/>
      <c r="W148" s="442"/>
      <c r="X148" s="442"/>
      <c r="Y148" s="442"/>
      <c r="Z148" s="442"/>
      <c r="AA148" s="994"/>
      <c r="AB148" s="442"/>
      <c r="AC148" s="442"/>
      <c r="AD148" s="780"/>
      <c r="AE148" s="1047"/>
      <c r="AF148" s="1047"/>
      <c r="AG148" s="1047"/>
      <c r="AH148" s="1277"/>
      <c r="AI148" s="1308">
        <v>0.7</v>
      </c>
      <c r="AJ148" s="67"/>
      <c r="AK148" s="1047"/>
      <c r="AL148" s="1121"/>
      <c r="AM148" s="1121"/>
      <c r="AN148" s="1363"/>
      <c r="AO148" s="1363"/>
      <c r="AP148" s="1363"/>
      <c r="AQ148" s="1363"/>
      <c r="AR148" s="1363"/>
      <c r="AS148" s="1363"/>
      <c r="AT148" s="1363"/>
      <c r="AU148" s="1363"/>
      <c r="AV148" s="1363"/>
      <c r="AW148" s="1363"/>
      <c r="AX148" s="1363"/>
      <c r="AY148" s="1373"/>
    </row>
    <row r="149" spans="1:51">
      <c r="A149" s="3" t="s">
        <v>28</v>
      </c>
      <c r="B149" s="1"/>
      <c r="C149" s="42">
        <v>3.16</v>
      </c>
      <c r="D149" s="38">
        <v>3.19</v>
      </c>
      <c r="E149" s="53">
        <v>3.1</v>
      </c>
      <c r="F149" s="67">
        <v>3.1</v>
      </c>
      <c r="G149" s="38">
        <v>3</v>
      </c>
      <c r="H149" s="495">
        <v>2.9</v>
      </c>
      <c r="I149" s="496">
        <v>3.1</v>
      </c>
      <c r="J149" s="496">
        <v>3.2</v>
      </c>
      <c r="K149" s="498">
        <v>3.3</v>
      </c>
      <c r="L149" s="425">
        <v>3.2</v>
      </c>
      <c r="M149" s="506"/>
      <c r="N149" s="507"/>
      <c r="O149" s="507"/>
      <c r="P149" s="507"/>
      <c r="Q149" s="507"/>
      <c r="R149" s="507"/>
      <c r="S149" s="442">
        <v>100</v>
      </c>
      <c r="T149" s="442">
        <v>45</v>
      </c>
      <c r="U149" s="442"/>
      <c r="V149" s="442"/>
      <c r="W149" s="442"/>
      <c r="X149" s="442"/>
      <c r="Y149" s="442"/>
      <c r="Z149" s="442"/>
      <c r="AA149" s="992"/>
      <c r="AB149" s="442"/>
      <c r="AC149" s="442"/>
      <c r="AD149" s="780"/>
      <c r="AE149" s="1047"/>
      <c r="AF149" s="1047"/>
      <c r="AG149" s="1047"/>
      <c r="AH149" s="1277">
        <v>0.6</v>
      </c>
      <c r="AI149" s="1047"/>
      <c r="AJ149" s="1277"/>
      <c r="AK149" s="1047"/>
      <c r="AL149" s="1121"/>
      <c r="AM149" s="1121"/>
      <c r="AN149" s="1030"/>
      <c r="AO149" s="1030"/>
      <c r="AP149" s="1030"/>
      <c r="AQ149" s="1030"/>
      <c r="AR149" s="1030"/>
      <c r="AS149" s="1030"/>
      <c r="AT149" s="1030"/>
      <c r="AU149" s="1030"/>
      <c r="AV149" s="1030"/>
      <c r="AW149" s="1030"/>
      <c r="AX149" s="1030"/>
      <c r="AY149" s="1049"/>
    </row>
    <row r="150" spans="1:51">
      <c r="A150" s="3" t="s">
        <v>29</v>
      </c>
      <c r="B150" s="1"/>
      <c r="C150" s="42">
        <v>2.83</v>
      </c>
      <c r="D150" s="38">
        <v>2.81</v>
      </c>
      <c r="E150" s="54">
        <v>3.1</v>
      </c>
      <c r="F150" s="67">
        <v>3.1</v>
      </c>
      <c r="G150" s="38">
        <v>2.9</v>
      </c>
      <c r="H150" s="495">
        <v>3.1</v>
      </c>
      <c r="I150" s="496">
        <v>3.1</v>
      </c>
      <c r="J150" s="496">
        <v>2.9</v>
      </c>
      <c r="K150" s="498">
        <v>2.9</v>
      </c>
      <c r="L150" s="499">
        <v>3</v>
      </c>
      <c r="M150" s="506"/>
      <c r="N150" s="507"/>
      <c r="O150" s="507"/>
      <c r="P150" s="507"/>
      <c r="Q150" s="507"/>
      <c r="R150" s="507"/>
      <c r="S150" s="442"/>
      <c r="T150" s="442"/>
      <c r="U150" s="442">
        <v>81</v>
      </c>
      <c r="V150" s="442"/>
      <c r="W150" s="442"/>
      <c r="X150" s="442"/>
      <c r="Y150" s="442"/>
      <c r="Z150" s="442"/>
      <c r="AA150" s="992"/>
      <c r="AB150" s="442"/>
      <c r="AC150" s="442"/>
      <c r="AD150" s="780"/>
      <c r="AE150" s="1047"/>
      <c r="AF150" s="1047"/>
      <c r="AG150" s="1047"/>
      <c r="AH150" s="1277"/>
      <c r="AI150" s="1047"/>
      <c r="AJ150" s="1277"/>
      <c r="AK150" s="1047"/>
      <c r="AL150" s="1121"/>
      <c r="AM150" s="1121"/>
      <c r="AN150" s="1030"/>
      <c r="AO150" s="1030"/>
      <c r="AP150" s="1030"/>
      <c r="AQ150" s="1030"/>
      <c r="AR150" s="1030"/>
      <c r="AS150" s="1030"/>
      <c r="AT150" s="1030"/>
      <c r="AU150" s="1030"/>
      <c r="AV150" s="1030"/>
      <c r="AW150" s="1030"/>
      <c r="AX150" s="1030"/>
      <c r="AY150" s="1049"/>
    </row>
    <row r="151" spans="1:51">
      <c r="A151" s="3" t="s">
        <v>30</v>
      </c>
      <c r="B151" s="1"/>
      <c r="C151" s="42">
        <v>3.29</v>
      </c>
      <c r="D151" s="38">
        <v>2.97</v>
      </c>
      <c r="E151" s="54">
        <v>3.4</v>
      </c>
      <c r="F151" s="53">
        <v>3.2</v>
      </c>
      <c r="G151" s="38">
        <v>3.4</v>
      </c>
      <c r="H151" s="495">
        <v>3.5</v>
      </c>
      <c r="I151" s="496">
        <v>3.1</v>
      </c>
      <c r="J151" s="496">
        <v>3.4</v>
      </c>
      <c r="K151" s="498">
        <v>3.4</v>
      </c>
      <c r="L151" s="425">
        <v>3.5</v>
      </c>
      <c r="M151" s="506"/>
      <c r="N151" s="507"/>
      <c r="O151" s="507"/>
      <c r="P151" s="507"/>
      <c r="Q151" s="507"/>
      <c r="R151" s="507"/>
      <c r="S151" s="442"/>
      <c r="T151" s="442"/>
      <c r="U151" s="442">
        <v>100</v>
      </c>
      <c r="V151" s="442"/>
      <c r="W151" s="442"/>
      <c r="X151" s="442"/>
      <c r="Y151" s="442"/>
      <c r="Z151" s="442"/>
      <c r="AA151" s="992"/>
      <c r="AB151" s="442"/>
      <c r="AC151" s="442"/>
      <c r="AD151" s="780"/>
      <c r="AE151" s="1047"/>
      <c r="AF151" s="1047"/>
      <c r="AG151" s="1047"/>
      <c r="AH151" s="1277">
        <v>1</v>
      </c>
      <c r="AI151" s="1047"/>
      <c r="AJ151" s="1047"/>
      <c r="AK151" s="1047"/>
      <c r="AL151" s="1121"/>
      <c r="AM151" s="1121"/>
      <c r="AN151" s="1030"/>
      <c r="AO151" s="1030"/>
      <c r="AP151" s="1030"/>
      <c r="AQ151" s="1030"/>
      <c r="AR151" s="1030"/>
      <c r="AS151" s="1030"/>
      <c r="AT151" s="1030"/>
      <c r="AU151" s="1030"/>
      <c r="AV151" s="1030"/>
      <c r="AW151" s="1030"/>
      <c r="AX151" s="1030"/>
      <c r="AY151" s="1049"/>
    </row>
    <row r="152" spans="1:51">
      <c r="A152" s="3" t="s">
        <v>31</v>
      </c>
      <c r="B152" s="1"/>
      <c r="C152" s="42">
        <v>3.07</v>
      </c>
      <c r="D152" s="42">
        <v>3.11</v>
      </c>
      <c r="E152" s="38">
        <v>3</v>
      </c>
      <c r="F152" s="67">
        <v>3.4</v>
      </c>
      <c r="G152" s="38">
        <v>3.5</v>
      </c>
      <c r="H152" s="495">
        <v>3.4</v>
      </c>
      <c r="I152" s="496">
        <v>3.3</v>
      </c>
      <c r="J152" s="496">
        <v>3.5</v>
      </c>
      <c r="K152" s="498">
        <v>3.6</v>
      </c>
      <c r="L152" s="425">
        <v>3.7</v>
      </c>
      <c r="M152" s="506"/>
      <c r="N152" s="507"/>
      <c r="O152" s="507"/>
      <c r="P152" s="507"/>
      <c r="Q152" s="507"/>
      <c r="R152" s="507"/>
      <c r="S152" s="442"/>
      <c r="T152" s="442"/>
      <c r="U152" s="442"/>
      <c r="V152" s="442"/>
      <c r="W152" s="442"/>
      <c r="X152" s="442"/>
      <c r="Y152" s="442"/>
      <c r="Z152" s="442"/>
      <c r="AA152" s="992"/>
      <c r="AB152" s="442"/>
      <c r="AC152" s="442"/>
      <c r="AD152" s="780"/>
      <c r="AE152" s="1047"/>
      <c r="AF152" s="1047"/>
      <c r="AG152" s="1047"/>
      <c r="AH152" s="1047"/>
      <c r="AI152" s="1047"/>
      <c r="AJ152" s="1277">
        <v>0.2</v>
      </c>
      <c r="AK152" s="1047"/>
      <c r="AL152" s="1121"/>
      <c r="AM152" s="1121"/>
      <c r="AN152" s="1030"/>
      <c r="AO152" s="1030"/>
      <c r="AP152" s="1030"/>
      <c r="AQ152" s="1030"/>
      <c r="AR152" s="1030"/>
      <c r="AS152" s="1030"/>
      <c r="AT152" s="1030"/>
      <c r="AU152" s="1030"/>
      <c r="AV152" s="1030"/>
      <c r="AW152" s="1030"/>
      <c r="AX152" s="1030"/>
      <c r="AY152" s="1049"/>
    </row>
    <row r="153" spans="1:51">
      <c r="A153" s="3" t="s">
        <v>32</v>
      </c>
      <c r="B153" s="1"/>
      <c r="C153" s="38">
        <v>2.74</v>
      </c>
      <c r="D153" s="42">
        <v>2.99</v>
      </c>
      <c r="E153" s="54">
        <v>3.1</v>
      </c>
      <c r="F153" s="67">
        <v>3.1</v>
      </c>
      <c r="G153" s="38">
        <v>3.4</v>
      </c>
      <c r="H153" s="495">
        <v>2.8</v>
      </c>
      <c r="I153" s="496">
        <v>3.1</v>
      </c>
      <c r="J153" s="496">
        <v>3</v>
      </c>
      <c r="K153" s="498">
        <v>3.1</v>
      </c>
      <c r="L153" s="425">
        <v>3.1</v>
      </c>
      <c r="M153" s="506"/>
      <c r="N153" s="507"/>
      <c r="O153" s="507"/>
      <c r="P153" s="507"/>
      <c r="Q153" s="507"/>
      <c r="R153" s="507"/>
      <c r="S153" s="442">
        <v>90</v>
      </c>
      <c r="T153" s="442"/>
      <c r="U153" s="625">
        <v>72</v>
      </c>
      <c r="V153" s="442"/>
      <c r="W153" s="625"/>
      <c r="X153" s="442"/>
      <c r="Y153" s="442"/>
      <c r="Z153" s="442"/>
      <c r="AA153" s="992"/>
      <c r="AB153" s="442"/>
      <c r="AC153" s="442"/>
      <c r="AD153" s="780"/>
      <c r="AE153" s="1047"/>
      <c r="AF153" s="1047"/>
      <c r="AG153" s="1047"/>
      <c r="AH153" s="1047"/>
      <c r="AI153" s="1047"/>
      <c r="AJ153" s="1047"/>
      <c r="AK153" s="1047"/>
      <c r="AL153" s="1121"/>
      <c r="AM153" s="1121"/>
      <c r="AN153" s="1030"/>
      <c r="AO153" s="1030"/>
      <c r="AP153" s="1030"/>
      <c r="AQ153" s="1030"/>
      <c r="AR153" s="1030"/>
      <c r="AS153" s="1030"/>
      <c r="AT153" s="1030"/>
      <c r="AU153" s="1030"/>
      <c r="AV153" s="1030"/>
      <c r="AW153" s="1030"/>
      <c r="AX153" s="1030"/>
      <c r="AY153" s="1049"/>
    </row>
    <row r="154" spans="1:51">
      <c r="A154" s="3" t="s">
        <v>33</v>
      </c>
      <c r="B154" s="1"/>
      <c r="C154" s="42">
        <v>2.62</v>
      </c>
      <c r="D154" s="44">
        <v>0</v>
      </c>
      <c r="E154" s="53">
        <v>0</v>
      </c>
      <c r="F154" s="67">
        <v>3.5</v>
      </c>
      <c r="G154" s="38">
        <v>2.9</v>
      </c>
      <c r="H154" s="495">
        <v>2.7</v>
      </c>
      <c r="I154" s="496">
        <v>2.9</v>
      </c>
      <c r="J154" s="496">
        <v>2.8</v>
      </c>
      <c r="K154" s="498">
        <v>3</v>
      </c>
      <c r="L154" s="425">
        <v>2.8</v>
      </c>
      <c r="M154" s="506"/>
      <c r="N154" s="507"/>
      <c r="O154" s="507"/>
      <c r="P154" s="507"/>
      <c r="Q154" s="507"/>
      <c r="R154" s="507"/>
      <c r="S154" s="442"/>
      <c r="T154" s="442"/>
      <c r="U154" s="442"/>
      <c r="V154" s="442"/>
      <c r="W154" s="442"/>
      <c r="X154" s="442"/>
      <c r="Y154" s="442"/>
      <c r="Z154" s="442"/>
      <c r="AA154" s="992"/>
      <c r="AB154" s="442"/>
      <c r="AC154" s="442"/>
      <c r="AD154" s="780"/>
      <c r="AE154" s="1047"/>
      <c r="AF154" s="1047"/>
      <c r="AG154" s="1047"/>
      <c r="AH154" s="1047"/>
      <c r="AI154" s="1047"/>
      <c r="AJ154" s="1047"/>
      <c r="AK154" s="1047"/>
      <c r="AL154" s="1121"/>
      <c r="AM154" s="1121"/>
      <c r="AN154" s="1030"/>
      <c r="AO154" s="1030"/>
      <c r="AP154" s="1030"/>
      <c r="AQ154" s="1030"/>
      <c r="AR154" s="1030"/>
      <c r="AS154" s="1030"/>
      <c r="AT154" s="1030"/>
      <c r="AU154" s="1030"/>
      <c r="AV154" s="1030"/>
      <c r="AW154" s="1030"/>
      <c r="AX154" s="1030"/>
      <c r="AY154" s="1049"/>
    </row>
    <row r="155" spans="1:51">
      <c r="A155" s="3" t="s">
        <v>34</v>
      </c>
      <c r="B155" s="12"/>
      <c r="C155" s="40">
        <v>2</v>
      </c>
      <c r="D155" s="44">
        <v>0</v>
      </c>
      <c r="E155" s="53">
        <v>0</v>
      </c>
      <c r="F155" s="42">
        <v>3</v>
      </c>
      <c r="G155" s="38">
        <v>2.8</v>
      </c>
      <c r="H155" s="495">
        <v>2.8</v>
      </c>
      <c r="I155" s="496">
        <v>2.7</v>
      </c>
      <c r="J155" s="496">
        <v>2.7</v>
      </c>
      <c r="K155" s="498">
        <v>2.5</v>
      </c>
      <c r="L155" s="425">
        <v>2.8</v>
      </c>
      <c r="M155" s="506"/>
      <c r="N155" s="507"/>
      <c r="O155" s="507"/>
      <c r="P155" s="507"/>
      <c r="Q155" s="507"/>
      <c r="R155" s="507"/>
      <c r="S155" s="442"/>
      <c r="T155" s="442"/>
      <c r="U155" s="625">
        <v>54</v>
      </c>
      <c r="V155" s="442"/>
      <c r="W155" s="442"/>
      <c r="X155" s="442"/>
      <c r="Y155" s="442"/>
      <c r="Z155" s="442"/>
      <c r="AA155" s="992"/>
      <c r="AB155" s="442"/>
      <c r="AC155" s="442"/>
      <c r="AD155" s="780"/>
      <c r="AE155" s="1047"/>
      <c r="AF155" s="1047"/>
      <c r="AG155" s="1047"/>
      <c r="AH155" s="1277"/>
      <c r="AI155" s="1047"/>
      <c r="AJ155" s="1277"/>
      <c r="AK155" s="1047"/>
      <c r="AL155" s="1121"/>
      <c r="AM155" s="1121"/>
      <c r="AN155" s="1030"/>
      <c r="AO155" s="1030"/>
      <c r="AP155" s="1030"/>
      <c r="AQ155" s="1030"/>
      <c r="AR155" s="1030"/>
      <c r="AS155" s="1030"/>
      <c r="AT155" s="1030"/>
      <c r="AU155" s="1030"/>
      <c r="AV155" s="1030"/>
      <c r="AW155" s="1030"/>
      <c r="AX155" s="1030"/>
      <c r="AY155" s="1049"/>
    </row>
    <row r="156" spans="1:51">
      <c r="A156" s="3" t="s">
        <v>35</v>
      </c>
      <c r="B156" s="1"/>
      <c r="C156" s="38">
        <v>2.5099999999999998</v>
      </c>
      <c r="D156" s="38">
        <v>2.61</v>
      </c>
      <c r="E156" s="53">
        <v>2.5</v>
      </c>
      <c r="F156" s="67">
        <v>3.4</v>
      </c>
      <c r="G156" s="38">
        <v>3.2</v>
      </c>
      <c r="H156" s="495">
        <v>2.6</v>
      </c>
      <c r="I156" s="496">
        <v>2.9</v>
      </c>
      <c r="J156" s="496">
        <v>2.8</v>
      </c>
      <c r="K156" s="498">
        <v>2.4</v>
      </c>
      <c r="L156" s="425">
        <v>2.5</v>
      </c>
      <c r="M156" s="506"/>
      <c r="N156" s="507"/>
      <c r="O156" s="507"/>
      <c r="P156" s="507"/>
      <c r="Q156" s="507"/>
      <c r="R156" s="507"/>
      <c r="S156" s="442"/>
      <c r="T156" s="442">
        <v>100</v>
      </c>
      <c r="U156" s="442"/>
      <c r="V156" s="442"/>
      <c r="W156" s="442"/>
      <c r="X156" s="442"/>
      <c r="Y156" s="442"/>
      <c r="Z156" s="442"/>
      <c r="AA156" s="992"/>
      <c r="AB156" s="442"/>
      <c r="AC156" s="442"/>
      <c r="AD156" s="780"/>
      <c r="AE156" s="1047"/>
      <c r="AF156" s="1047"/>
      <c r="AG156" s="1047"/>
      <c r="AH156" s="1047"/>
      <c r="AI156" s="1047"/>
      <c r="AJ156" s="1047"/>
      <c r="AK156" s="1047"/>
      <c r="AL156" s="1121"/>
      <c r="AM156" s="1121"/>
      <c r="AN156" s="1030"/>
      <c r="AO156" s="1030"/>
      <c r="AP156" s="1030"/>
      <c r="AQ156" s="1030"/>
      <c r="AR156" s="1030"/>
      <c r="AS156" s="1030"/>
      <c r="AT156" s="1030"/>
      <c r="AU156" s="1030"/>
      <c r="AV156" s="1030"/>
      <c r="AW156" s="1030"/>
      <c r="AX156" s="1030"/>
      <c r="AY156" s="1049"/>
    </row>
    <row r="157" spans="1:51" ht="15.75" thickBot="1">
      <c r="A157" s="6" t="s">
        <v>36</v>
      </c>
      <c r="B157" s="11"/>
      <c r="C157" s="39">
        <v>2.48</v>
      </c>
      <c r="D157" s="39">
        <v>2.6</v>
      </c>
      <c r="E157" s="500">
        <v>2.6</v>
      </c>
      <c r="F157" s="729">
        <v>2.9</v>
      </c>
      <c r="G157" s="501">
        <v>2.9</v>
      </c>
      <c r="H157" s="502">
        <v>2.5</v>
      </c>
      <c r="I157" s="503">
        <v>2.5</v>
      </c>
      <c r="J157" s="503">
        <v>2.7</v>
      </c>
      <c r="K157" s="732">
        <v>2.8</v>
      </c>
      <c r="L157" s="733">
        <v>2.7</v>
      </c>
      <c r="M157" s="734"/>
      <c r="N157" s="728"/>
      <c r="O157" s="728"/>
      <c r="P157" s="728"/>
      <c r="Q157" s="728"/>
      <c r="R157" s="728"/>
      <c r="S157" s="735"/>
      <c r="T157" s="735">
        <v>72</v>
      </c>
      <c r="U157" s="735"/>
      <c r="V157" s="735"/>
      <c r="W157" s="735"/>
      <c r="X157" s="735"/>
      <c r="Y157" s="735"/>
      <c r="Z157" s="735"/>
      <c r="AA157" s="993"/>
      <c r="AB157" s="735"/>
      <c r="AC157" s="735"/>
      <c r="AD157" s="1120"/>
      <c r="AE157" s="1048"/>
      <c r="AF157" s="1048"/>
      <c r="AG157" s="1048"/>
      <c r="AH157" s="1048"/>
      <c r="AI157" s="1048"/>
      <c r="AJ157" s="1277"/>
      <c r="AK157" s="1048"/>
      <c r="AL157" s="1122"/>
      <c r="AM157" s="1122"/>
      <c r="AN157" s="1374"/>
      <c r="AO157" s="1374"/>
      <c r="AP157" s="1374"/>
      <c r="AQ157" s="1374"/>
      <c r="AR157" s="1374"/>
      <c r="AS157" s="1374"/>
      <c r="AT157" s="1374"/>
      <c r="AU157" s="1374"/>
      <c r="AV157" s="1374"/>
      <c r="AW157" s="1374"/>
      <c r="AX157" s="1374"/>
      <c r="AY157" s="1375"/>
    </row>
    <row r="158" spans="1:51">
      <c r="A158" s="5" t="s">
        <v>22</v>
      </c>
      <c r="B158" s="21"/>
      <c r="C158" s="41">
        <v>3.08</v>
      </c>
      <c r="D158" s="45">
        <v>3.1</v>
      </c>
      <c r="E158" s="52">
        <v>3.1</v>
      </c>
      <c r="F158" s="64">
        <v>3.2</v>
      </c>
      <c r="G158" s="45">
        <v>3.3</v>
      </c>
      <c r="H158" s="504">
        <v>3.2</v>
      </c>
      <c r="I158" s="41">
        <v>3.1</v>
      </c>
      <c r="J158" s="41">
        <v>3.2</v>
      </c>
      <c r="K158" s="113">
        <v>3.3</v>
      </c>
      <c r="L158" s="41">
        <v>3.3</v>
      </c>
      <c r="M158" s="730"/>
      <c r="N158" s="730"/>
      <c r="O158" s="730"/>
      <c r="P158" s="730"/>
      <c r="Q158" s="730"/>
      <c r="R158" s="730"/>
      <c r="S158" s="731">
        <v>100</v>
      </c>
      <c r="T158" s="731">
        <v>33</v>
      </c>
      <c r="U158" s="731">
        <v>90</v>
      </c>
      <c r="V158" s="731"/>
      <c r="W158" s="767"/>
      <c r="X158" s="69"/>
      <c r="Y158" s="69"/>
      <c r="Z158" s="69"/>
      <c r="AA158" s="256"/>
      <c r="AB158" s="69"/>
      <c r="AC158" s="69"/>
      <c r="AD158" s="69"/>
      <c r="AE158" s="731"/>
      <c r="AF158" s="731"/>
      <c r="AG158" s="731"/>
      <c r="AH158" s="1276">
        <v>0.8</v>
      </c>
      <c r="AI158" s="1276">
        <v>0.7</v>
      </c>
      <c r="AJ158" s="1277">
        <v>0.2</v>
      </c>
      <c r="AK158" s="731"/>
      <c r="AL158" s="730"/>
      <c r="AM158" s="730"/>
      <c r="AN158" s="1032"/>
      <c r="AO158" s="1032"/>
      <c r="AP158" s="1032"/>
      <c r="AQ158" s="1032"/>
      <c r="AR158" s="1032"/>
      <c r="AS158" s="1032"/>
      <c r="AT158" s="1032"/>
      <c r="AU158" s="1032"/>
      <c r="AV158" s="1032"/>
      <c r="AW158" s="1032"/>
      <c r="AX158" s="1032"/>
      <c r="AY158" s="1087"/>
    </row>
    <row r="159" spans="1:51" ht="15.75" thickBot="1">
      <c r="A159" s="6" t="s">
        <v>23</v>
      </c>
      <c r="B159" s="1"/>
      <c r="C159" s="38">
        <v>2.4700000000000002</v>
      </c>
      <c r="D159" s="46">
        <v>2.6</v>
      </c>
      <c r="E159" s="53">
        <v>2.5</v>
      </c>
      <c r="F159" s="54">
        <v>3.1</v>
      </c>
      <c r="G159" s="38">
        <v>3</v>
      </c>
      <c r="H159" s="284">
        <v>2.6</v>
      </c>
      <c r="I159" s="42">
        <v>2.8</v>
      </c>
      <c r="J159" s="42">
        <v>2.8</v>
      </c>
      <c r="K159" s="114">
        <v>2.8</v>
      </c>
      <c r="L159" s="160">
        <v>2.7</v>
      </c>
      <c r="M159" s="508"/>
      <c r="N159" s="508"/>
      <c r="O159" s="508"/>
      <c r="P159" s="508"/>
      <c r="Q159" s="508"/>
      <c r="R159" s="508"/>
      <c r="S159" s="623">
        <v>90</v>
      </c>
      <c r="T159" s="623">
        <v>86</v>
      </c>
      <c r="U159" s="623">
        <v>63</v>
      </c>
      <c r="V159" s="623"/>
      <c r="W159" s="768"/>
      <c r="X159" s="67"/>
      <c r="Y159" s="67"/>
      <c r="Z159" s="67"/>
      <c r="AA159" s="44"/>
      <c r="AB159" s="67"/>
      <c r="AC159" s="67"/>
      <c r="AD159" s="67"/>
      <c r="AE159" s="1175"/>
      <c r="AF159" s="1175"/>
      <c r="AG159" s="1175"/>
      <c r="AH159" s="1275"/>
      <c r="AI159" s="1175"/>
      <c r="AJ159" s="1275"/>
      <c r="AK159" s="1175"/>
      <c r="AL159" s="979"/>
      <c r="AM159" s="979"/>
      <c r="AN159" s="312"/>
      <c r="AO159" s="312"/>
      <c r="AP159" s="312"/>
      <c r="AQ159" s="312"/>
      <c r="AR159" s="312"/>
      <c r="AS159" s="312"/>
      <c r="AT159" s="312"/>
      <c r="AU159" s="312"/>
      <c r="AV159" s="312"/>
      <c r="AW159" s="312"/>
      <c r="AX159" s="312"/>
      <c r="AY159" s="258"/>
    </row>
    <row r="160" spans="1:51" ht="15.75" thickBot="1">
      <c r="A160" s="1144" t="s">
        <v>24</v>
      </c>
      <c r="B160" s="1405"/>
      <c r="C160" s="43">
        <v>2.77</v>
      </c>
      <c r="D160" s="47">
        <v>2.4</v>
      </c>
      <c r="E160" s="47">
        <v>2.4</v>
      </c>
      <c r="F160" s="47">
        <v>3.2</v>
      </c>
      <c r="G160" s="47">
        <v>3.2</v>
      </c>
      <c r="H160" s="505">
        <v>2.9</v>
      </c>
      <c r="I160" s="82">
        <v>3</v>
      </c>
      <c r="J160" s="82">
        <v>3</v>
      </c>
      <c r="K160" s="115">
        <v>3</v>
      </c>
      <c r="L160" s="143">
        <v>3</v>
      </c>
      <c r="M160" s="509"/>
      <c r="N160" s="509"/>
      <c r="O160" s="509"/>
      <c r="P160" s="509"/>
      <c r="Q160" s="509"/>
      <c r="R160" s="509"/>
      <c r="S160" s="624">
        <v>95</v>
      </c>
      <c r="T160" s="624">
        <v>60</v>
      </c>
      <c r="U160" s="624">
        <v>77</v>
      </c>
      <c r="V160" s="624"/>
      <c r="W160" s="769"/>
      <c r="X160" s="298"/>
      <c r="Y160" s="294"/>
      <c r="Z160" s="294"/>
      <c r="AA160" s="257"/>
      <c r="AB160" s="428"/>
      <c r="AC160" s="294"/>
      <c r="AD160" s="294"/>
      <c r="AE160" s="1221"/>
      <c r="AF160" s="1221"/>
      <c r="AG160" s="1221"/>
      <c r="AH160" s="1309">
        <v>0.8</v>
      </c>
      <c r="AI160" s="1276">
        <v>0.7</v>
      </c>
      <c r="AJ160" s="1277">
        <v>0.2</v>
      </c>
      <c r="AK160" s="1221"/>
      <c r="AL160" s="837"/>
      <c r="AM160" s="837"/>
      <c r="AN160" s="1072"/>
      <c r="AO160" s="1072"/>
      <c r="AP160" s="1072"/>
      <c r="AQ160" s="1072"/>
      <c r="AR160" s="1072"/>
      <c r="AS160" s="1072"/>
      <c r="AT160" s="1072"/>
      <c r="AU160" s="1072"/>
      <c r="AV160" s="1072"/>
      <c r="AW160" s="1072"/>
      <c r="AX160" s="1072"/>
      <c r="AY160" s="1088"/>
    </row>
  </sheetData>
  <mergeCells count="10">
    <mergeCell ref="A146:AY146"/>
    <mergeCell ref="A130:AY130"/>
    <mergeCell ref="A17:AY17"/>
    <mergeCell ref="A33:AY33"/>
    <mergeCell ref="A50:AY50"/>
    <mergeCell ref="A1:AY1"/>
    <mergeCell ref="A66:AY66"/>
    <mergeCell ref="A82:AY82"/>
    <mergeCell ref="A98:AY98"/>
    <mergeCell ref="A114:AY114"/>
  </mergeCells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E005-6E75-49E9-8D91-A494CCC275DB}">
  <dimension ref="A1:M1483"/>
  <sheetViews>
    <sheetView workbookViewId="0">
      <selection activeCell="I1489" sqref="I1489"/>
    </sheetView>
  </sheetViews>
  <sheetFormatPr defaultColWidth="9.140625" defaultRowHeight="15"/>
  <cols>
    <col min="1" max="9" width="15.42578125" style="30" customWidth="1"/>
    <col min="11" max="11" width="21" bestFit="1" customWidth="1"/>
    <col min="12" max="12" width="15.7109375" customWidth="1"/>
    <col min="13" max="13" width="11.5703125" customWidth="1"/>
  </cols>
  <sheetData>
    <row r="1" spans="1:12" s="529" customFormat="1" ht="23.25">
      <c r="A1" s="1612" t="s">
        <v>990</v>
      </c>
      <c r="B1" s="1603"/>
      <c r="C1" s="1603"/>
      <c r="D1" s="1603"/>
      <c r="E1" s="1603"/>
      <c r="F1" s="1603"/>
      <c r="G1" s="1603"/>
      <c r="H1" s="1603"/>
      <c r="I1" s="1603"/>
    </row>
    <row r="2" spans="1:12">
      <c r="A2" s="1604" t="s">
        <v>991</v>
      </c>
      <c r="B2" s="1605"/>
      <c r="C2" s="1605"/>
      <c r="D2" s="1605"/>
      <c r="E2" s="1605"/>
      <c r="F2" s="1605"/>
      <c r="G2" s="1605"/>
      <c r="H2" s="1605"/>
      <c r="I2" s="1606"/>
    </row>
    <row r="3" spans="1:12">
      <c r="A3" s="461" t="s">
        <v>992</v>
      </c>
      <c r="B3" s="536" t="s">
        <v>993</v>
      </c>
      <c r="C3" s="536" t="s">
        <v>994</v>
      </c>
      <c r="D3" s="536" t="s">
        <v>995</v>
      </c>
      <c r="E3" s="536" t="s">
        <v>996</v>
      </c>
      <c r="F3" s="536" t="s">
        <v>997</v>
      </c>
      <c r="G3" s="536" t="s">
        <v>998</v>
      </c>
      <c r="H3" s="536" t="s">
        <v>999</v>
      </c>
      <c r="I3" s="462" t="s">
        <v>1000</v>
      </c>
    </row>
    <row r="4" spans="1:12" ht="16.5">
      <c r="A4" s="535" t="s">
        <v>54</v>
      </c>
      <c r="B4" s="534"/>
      <c r="C4" s="534">
        <v>14710.29</v>
      </c>
      <c r="D4" s="467">
        <v>16930.86</v>
      </c>
      <c r="E4" s="467">
        <v>16718.61</v>
      </c>
      <c r="F4" s="467">
        <v>19865.55</v>
      </c>
      <c r="G4" s="467">
        <v>26451.35</v>
      </c>
      <c r="H4" s="467">
        <v>37943.19</v>
      </c>
      <c r="I4" s="466">
        <f t="shared" ref="I4:I13" si="0">SUM(C4:H4)</f>
        <v>132619.85</v>
      </c>
    </row>
    <row r="5" spans="1:12" ht="16.5">
      <c r="A5" s="535" t="s">
        <v>277</v>
      </c>
      <c r="B5" s="534"/>
      <c r="C5" s="534">
        <v>14649.05</v>
      </c>
      <c r="D5" s="467">
        <v>18980</v>
      </c>
      <c r="E5" s="467">
        <v>23245</v>
      </c>
      <c r="F5" s="467">
        <v>24883.3</v>
      </c>
      <c r="G5" s="467">
        <v>30735</v>
      </c>
      <c r="H5" s="467">
        <v>48625.46</v>
      </c>
      <c r="I5" s="466">
        <f t="shared" si="0"/>
        <v>161117.81</v>
      </c>
    </row>
    <row r="6" spans="1:12" ht="16.5">
      <c r="A6" s="535" t="s">
        <v>278</v>
      </c>
      <c r="B6" s="534"/>
      <c r="C6" s="534">
        <v>11563.86</v>
      </c>
      <c r="D6" s="467">
        <v>18842.830000000002</v>
      </c>
      <c r="E6" s="467">
        <v>14789.62</v>
      </c>
      <c r="F6" s="467">
        <v>14628.93</v>
      </c>
      <c r="G6" s="467">
        <v>22965.58</v>
      </c>
      <c r="H6" s="467">
        <v>24174.69</v>
      </c>
      <c r="I6" s="466">
        <f t="shared" si="0"/>
        <v>106965.51000000001</v>
      </c>
      <c r="K6" s="1611" t="s">
        <v>990</v>
      </c>
      <c r="L6" s="1611"/>
    </row>
    <row r="7" spans="1:12" ht="16.5">
      <c r="A7" s="535" t="s">
        <v>279</v>
      </c>
      <c r="B7" s="534"/>
      <c r="C7" s="534">
        <v>16245.19</v>
      </c>
      <c r="D7" s="467">
        <v>18386.61</v>
      </c>
      <c r="E7" s="467">
        <v>22886.2</v>
      </c>
      <c r="F7" s="467">
        <v>28073.040000000001</v>
      </c>
      <c r="G7" s="467">
        <v>30068.97</v>
      </c>
      <c r="H7" s="467">
        <v>37150.93</v>
      </c>
      <c r="I7" s="466">
        <f t="shared" si="0"/>
        <v>152810.94</v>
      </c>
      <c r="K7" s="1610" t="s">
        <v>445</v>
      </c>
      <c r="L7" s="1610"/>
    </row>
    <row r="8" spans="1:12" ht="16.5">
      <c r="A8" s="535" t="s">
        <v>280</v>
      </c>
      <c r="B8" s="534"/>
      <c r="C8" s="534">
        <v>16481.53</v>
      </c>
      <c r="D8" s="467">
        <v>18799.82</v>
      </c>
      <c r="E8" s="467">
        <v>24621</v>
      </c>
      <c r="F8" s="467">
        <v>27696.29</v>
      </c>
      <c r="G8" s="467">
        <v>33828.53</v>
      </c>
      <c r="H8" s="467">
        <v>38053.519999999997</v>
      </c>
      <c r="I8" s="466">
        <f t="shared" si="0"/>
        <v>159480.69</v>
      </c>
      <c r="K8" s="532" t="s">
        <v>991</v>
      </c>
      <c r="L8" s="533">
        <f>I4+I5+I6+I7+I8</f>
        <v>712994.8</v>
      </c>
    </row>
    <row r="9" spans="1:12" ht="16.5">
      <c r="A9" s="535" t="s">
        <v>281</v>
      </c>
      <c r="B9" s="534">
        <v>12209.83</v>
      </c>
      <c r="C9" s="534">
        <v>8204.25</v>
      </c>
      <c r="D9" s="467">
        <v>9276.89</v>
      </c>
      <c r="E9" s="467">
        <v>12186.14</v>
      </c>
      <c r="F9" s="467">
        <v>10438.93</v>
      </c>
      <c r="G9" s="467">
        <v>12418.5</v>
      </c>
      <c r="H9" s="467">
        <v>17418.490000000002</v>
      </c>
      <c r="I9" s="466">
        <f t="shared" si="0"/>
        <v>69943.199999999997</v>
      </c>
      <c r="K9" s="532" t="s">
        <v>1001</v>
      </c>
      <c r="L9" s="1">
        <f>SUM(I16:I20)</f>
        <v>10702</v>
      </c>
    </row>
    <row r="10" spans="1:12" ht="16.5">
      <c r="A10" s="535" t="s">
        <v>282</v>
      </c>
      <c r="B10" s="534">
        <v>2297.4499999999998</v>
      </c>
      <c r="C10" s="534">
        <v>1749.72</v>
      </c>
      <c r="D10" s="467">
        <v>1471.81</v>
      </c>
      <c r="E10" s="467">
        <v>3830.88</v>
      </c>
      <c r="F10" s="467">
        <v>4334.22</v>
      </c>
      <c r="G10" s="467">
        <v>3617.6</v>
      </c>
      <c r="H10" s="467">
        <v>5027.83</v>
      </c>
      <c r="I10" s="466">
        <f t="shared" si="0"/>
        <v>20032.060000000001</v>
      </c>
      <c r="K10" s="532" t="s">
        <v>49</v>
      </c>
      <c r="L10" s="1">
        <f>SUM(I28:I32)</f>
        <v>5026</v>
      </c>
    </row>
    <row r="11" spans="1:12" ht="16.5">
      <c r="A11" s="535" t="s">
        <v>283</v>
      </c>
      <c r="B11" s="534">
        <v>4481.22</v>
      </c>
      <c r="C11" s="534">
        <v>1761.76</v>
      </c>
      <c r="D11" s="467">
        <v>2193.5100000000002</v>
      </c>
      <c r="E11" s="467">
        <v>2991.91</v>
      </c>
      <c r="F11" s="467">
        <v>4039.27</v>
      </c>
      <c r="G11" s="467">
        <v>2183.36</v>
      </c>
      <c r="H11" s="467">
        <v>5370.97</v>
      </c>
      <c r="I11" s="466">
        <f t="shared" si="0"/>
        <v>18540.780000000002</v>
      </c>
      <c r="K11" s="532" t="s">
        <v>525</v>
      </c>
      <c r="L11" s="1">
        <f>AVERAGE(I40:I44)</f>
        <v>49.426277602758333</v>
      </c>
    </row>
    <row r="12" spans="1:12" ht="16.5">
      <c r="A12" s="535" t="s">
        <v>284</v>
      </c>
      <c r="B12" s="534">
        <v>6177.16</v>
      </c>
      <c r="C12" s="534">
        <v>2795.35</v>
      </c>
      <c r="D12" s="467">
        <v>1871.63</v>
      </c>
      <c r="E12" s="467">
        <v>2048.71</v>
      </c>
      <c r="F12" s="467">
        <v>2878.34</v>
      </c>
      <c r="G12" s="467">
        <v>9480.27</v>
      </c>
      <c r="H12" s="467">
        <v>7360.73</v>
      </c>
      <c r="I12" s="466">
        <f t="shared" si="0"/>
        <v>26435.03</v>
      </c>
      <c r="K12" s="532" t="s">
        <v>48</v>
      </c>
      <c r="L12" s="533">
        <f>AVERAGE(I52:I56)</f>
        <v>141.32330083023416</v>
      </c>
    </row>
    <row r="13" spans="1:12" ht="16.5">
      <c r="A13" s="535" t="s">
        <v>36</v>
      </c>
      <c r="B13" s="534">
        <v>8564.23</v>
      </c>
      <c r="C13" s="534">
        <v>9071.0400000000009</v>
      </c>
      <c r="D13" s="467">
        <v>8250.0400000000009</v>
      </c>
      <c r="E13" s="467">
        <v>5668.77</v>
      </c>
      <c r="F13" s="467">
        <v>10493.04</v>
      </c>
      <c r="G13" s="467">
        <v>6259.43</v>
      </c>
      <c r="H13" s="467">
        <v>15154.31</v>
      </c>
      <c r="I13" s="466">
        <f t="shared" si="0"/>
        <v>54896.63</v>
      </c>
      <c r="K13" s="1610" t="s">
        <v>453</v>
      </c>
      <c r="L13" s="1610"/>
    </row>
    <row r="14" spans="1:12">
      <c r="A14" s="1607" t="s">
        <v>1001</v>
      </c>
      <c r="B14" s="1605"/>
      <c r="C14" s="1605"/>
      <c r="D14" s="1608"/>
      <c r="E14" s="1608"/>
      <c r="F14" s="1608"/>
      <c r="G14" s="1608"/>
      <c r="H14" s="1608"/>
      <c r="I14" s="1609"/>
      <c r="K14" s="532" t="s">
        <v>991</v>
      </c>
      <c r="L14" s="533">
        <f>I9+I10+I11+I12+I13</f>
        <v>189847.7</v>
      </c>
    </row>
    <row r="15" spans="1:12">
      <c r="A15" s="461" t="s">
        <v>992</v>
      </c>
      <c r="B15" s="536" t="s">
        <v>993</v>
      </c>
      <c r="C15" s="536" t="s">
        <v>994</v>
      </c>
      <c r="D15" s="536" t="s">
        <v>995</v>
      </c>
      <c r="E15" s="536" t="s">
        <v>996</v>
      </c>
      <c r="F15" s="536" t="s">
        <v>997</v>
      </c>
      <c r="G15" s="536" t="s">
        <v>998</v>
      </c>
      <c r="H15" s="536" t="s">
        <v>999</v>
      </c>
      <c r="I15" s="462" t="s">
        <v>1000</v>
      </c>
      <c r="K15" s="532" t="s">
        <v>1001</v>
      </c>
      <c r="L15" s="1">
        <f>SUM(I21:I25)</f>
        <v>2870</v>
      </c>
    </row>
    <row r="16" spans="1:12" ht="16.5">
      <c r="A16" s="535" t="s">
        <v>54</v>
      </c>
      <c r="B16" s="537"/>
      <c r="C16" s="537">
        <v>197</v>
      </c>
      <c r="D16" s="464">
        <v>210</v>
      </c>
      <c r="E16" s="464">
        <v>228</v>
      </c>
      <c r="F16" s="464">
        <v>243</v>
      </c>
      <c r="G16" s="464">
        <v>346</v>
      </c>
      <c r="H16" s="464">
        <v>483</v>
      </c>
      <c r="I16" s="465">
        <f t="shared" ref="I16:I25" si="1">SUM(C16:H16)</f>
        <v>1707</v>
      </c>
      <c r="K16" s="532" t="s">
        <v>49</v>
      </c>
      <c r="L16" s="1">
        <f>SUM(I33:I37)</f>
        <v>1626</v>
      </c>
    </row>
    <row r="17" spans="1:12" ht="16.5">
      <c r="A17" s="535" t="s">
        <v>277</v>
      </c>
      <c r="B17" s="537"/>
      <c r="C17" s="537">
        <v>287</v>
      </c>
      <c r="D17" s="464">
        <v>331</v>
      </c>
      <c r="E17" s="464">
        <v>390</v>
      </c>
      <c r="F17" s="464">
        <v>464</v>
      </c>
      <c r="G17" s="464">
        <v>501</v>
      </c>
      <c r="H17" s="464">
        <v>721</v>
      </c>
      <c r="I17" s="465">
        <f t="shared" si="1"/>
        <v>2694</v>
      </c>
      <c r="K17" s="532" t="s">
        <v>525</v>
      </c>
      <c r="L17" s="14">
        <f>AVERAGE(I45:I49)</f>
        <v>63.646377565964599</v>
      </c>
    </row>
    <row r="18" spans="1:12" ht="16.5">
      <c r="A18" s="535" t="s">
        <v>278</v>
      </c>
      <c r="B18" s="537"/>
      <c r="C18" s="537">
        <v>267</v>
      </c>
      <c r="D18" s="464">
        <v>294</v>
      </c>
      <c r="E18" s="464">
        <v>257</v>
      </c>
      <c r="F18" s="464">
        <v>282</v>
      </c>
      <c r="G18" s="464">
        <v>417</v>
      </c>
      <c r="H18" s="464">
        <v>483</v>
      </c>
      <c r="I18" s="465">
        <f t="shared" si="1"/>
        <v>2000</v>
      </c>
      <c r="K18" s="532" t="s">
        <v>48</v>
      </c>
      <c r="L18" s="533">
        <f>AVERAGE(I57:I61)</f>
        <v>114.96485165225195</v>
      </c>
    </row>
    <row r="19" spans="1:12" ht="16.5">
      <c r="A19" s="535" t="s">
        <v>279</v>
      </c>
      <c r="B19" s="537"/>
      <c r="C19" s="537">
        <v>291</v>
      </c>
      <c r="D19" s="464">
        <v>334</v>
      </c>
      <c r="E19" s="464">
        <v>458</v>
      </c>
      <c r="F19" s="464">
        <v>452</v>
      </c>
      <c r="G19" s="464">
        <v>517</v>
      </c>
      <c r="H19" s="464">
        <v>667</v>
      </c>
      <c r="I19" s="465">
        <f t="shared" si="1"/>
        <v>2719</v>
      </c>
      <c r="K19" s="1611" t="s">
        <v>1002</v>
      </c>
      <c r="L19" s="1611"/>
    </row>
    <row r="20" spans="1:12" ht="16.5">
      <c r="A20" s="535" t="s">
        <v>280</v>
      </c>
      <c r="B20" s="537"/>
      <c r="C20" s="537">
        <v>159</v>
      </c>
      <c r="D20" s="464">
        <v>217</v>
      </c>
      <c r="E20" s="464">
        <v>190</v>
      </c>
      <c r="F20" s="464">
        <v>236</v>
      </c>
      <c r="G20" s="464">
        <v>364</v>
      </c>
      <c r="H20" s="464">
        <v>416</v>
      </c>
      <c r="I20" s="465">
        <f t="shared" si="1"/>
        <v>1582</v>
      </c>
      <c r="K20" s="532" t="s">
        <v>991</v>
      </c>
      <c r="L20" s="533">
        <f>L14+L8</f>
        <v>902842.5</v>
      </c>
    </row>
    <row r="21" spans="1:12" ht="16.5">
      <c r="A21" s="535" t="s">
        <v>281</v>
      </c>
      <c r="B21" s="537">
        <v>186</v>
      </c>
      <c r="C21" s="537">
        <v>135</v>
      </c>
      <c r="D21" s="464">
        <v>163</v>
      </c>
      <c r="E21" s="464">
        <v>173</v>
      </c>
      <c r="F21" s="464">
        <v>155</v>
      </c>
      <c r="G21" s="464">
        <v>191</v>
      </c>
      <c r="H21" s="464">
        <v>236</v>
      </c>
      <c r="I21" s="465">
        <f t="shared" si="1"/>
        <v>1053</v>
      </c>
      <c r="K21" s="532" t="s">
        <v>1001</v>
      </c>
      <c r="L21" s="1">
        <f>L9+L15</f>
        <v>13572</v>
      </c>
    </row>
    <row r="22" spans="1:12" ht="16.5">
      <c r="A22" s="535" t="s">
        <v>282</v>
      </c>
      <c r="B22" s="537">
        <v>39</v>
      </c>
      <c r="C22" s="537">
        <v>16</v>
      </c>
      <c r="D22" s="464">
        <v>19</v>
      </c>
      <c r="E22" s="464">
        <v>35</v>
      </c>
      <c r="F22" s="464">
        <v>37</v>
      </c>
      <c r="G22" s="464">
        <v>34</v>
      </c>
      <c r="H22" s="464">
        <v>41</v>
      </c>
      <c r="I22" s="465">
        <f t="shared" si="1"/>
        <v>182</v>
      </c>
      <c r="K22" s="532" t="s">
        <v>49</v>
      </c>
      <c r="L22" s="1">
        <f>L10+L16</f>
        <v>6652</v>
      </c>
    </row>
    <row r="23" spans="1:12" ht="16.5">
      <c r="A23" s="535" t="s">
        <v>283</v>
      </c>
      <c r="B23" s="537">
        <v>32</v>
      </c>
      <c r="C23" s="537">
        <v>27</v>
      </c>
      <c r="D23" s="464">
        <v>29</v>
      </c>
      <c r="E23" s="464">
        <v>30</v>
      </c>
      <c r="F23" s="464">
        <v>47</v>
      </c>
      <c r="G23" s="464">
        <v>39</v>
      </c>
      <c r="H23" s="464">
        <v>64</v>
      </c>
      <c r="I23" s="465">
        <f t="shared" si="1"/>
        <v>236</v>
      </c>
      <c r="K23" s="532" t="s">
        <v>525</v>
      </c>
      <c r="L23" s="14">
        <f>AVERAGE(L11,L17)</f>
        <v>56.536327584361466</v>
      </c>
    </row>
    <row r="24" spans="1:12" ht="16.5">
      <c r="A24" s="535" t="s">
        <v>284</v>
      </c>
      <c r="B24" s="537">
        <v>227</v>
      </c>
      <c r="C24" s="537">
        <v>80</v>
      </c>
      <c r="D24" s="464">
        <v>83</v>
      </c>
      <c r="E24" s="464">
        <v>56</v>
      </c>
      <c r="F24" s="464">
        <v>77</v>
      </c>
      <c r="G24" s="464">
        <v>174</v>
      </c>
      <c r="H24" s="464">
        <v>182</v>
      </c>
      <c r="I24" s="465">
        <f t="shared" si="1"/>
        <v>652</v>
      </c>
      <c r="K24" s="532" t="s">
        <v>48</v>
      </c>
      <c r="L24" s="533">
        <f>AVERAGE(L12,L18)</f>
        <v>128.14407624124306</v>
      </c>
    </row>
    <row r="25" spans="1:12" ht="16.5">
      <c r="A25" s="535" t="s">
        <v>36</v>
      </c>
      <c r="B25" s="537">
        <v>114</v>
      </c>
      <c r="C25" s="537">
        <v>60</v>
      </c>
      <c r="D25" s="464">
        <v>147</v>
      </c>
      <c r="E25" s="464">
        <v>82</v>
      </c>
      <c r="F25" s="464">
        <v>164</v>
      </c>
      <c r="G25" s="464">
        <v>120</v>
      </c>
      <c r="H25" s="464">
        <v>174</v>
      </c>
      <c r="I25" s="465">
        <f t="shared" si="1"/>
        <v>747</v>
      </c>
    </row>
    <row r="26" spans="1:12">
      <c r="A26" s="1607" t="s">
        <v>49</v>
      </c>
      <c r="B26" s="1605"/>
      <c r="C26" s="1605"/>
      <c r="D26" s="1608"/>
      <c r="E26" s="1608"/>
      <c r="F26" s="1608"/>
      <c r="G26" s="1608"/>
      <c r="H26" s="1608"/>
      <c r="I26" s="1609"/>
    </row>
    <row r="27" spans="1:12">
      <c r="A27" s="461" t="s">
        <v>992</v>
      </c>
      <c r="B27" s="536" t="s">
        <v>993</v>
      </c>
      <c r="C27" s="536" t="s">
        <v>994</v>
      </c>
      <c r="D27" s="536" t="s">
        <v>995</v>
      </c>
      <c r="E27" s="536" t="s">
        <v>996</v>
      </c>
      <c r="F27" s="536" t="s">
        <v>997</v>
      </c>
      <c r="G27" s="536" t="s">
        <v>998</v>
      </c>
      <c r="H27" s="536" t="s">
        <v>999</v>
      </c>
      <c r="I27" s="462" t="s">
        <v>1000</v>
      </c>
    </row>
    <row r="28" spans="1:12" ht="16.5">
      <c r="A28" s="535" t="s">
        <v>54</v>
      </c>
      <c r="B28" s="305"/>
      <c r="C28" s="537">
        <v>106</v>
      </c>
      <c r="D28" s="464">
        <v>100</v>
      </c>
      <c r="E28" s="464">
        <v>124</v>
      </c>
      <c r="F28" s="464">
        <v>137</v>
      </c>
      <c r="G28" s="464">
        <v>200</v>
      </c>
      <c r="H28" s="464">
        <v>252</v>
      </c>
      <c r="I28" s="465">
        <f t="shared" ref="I28:I37" si="2">SUM(C28:H28)</f>
        <v>919</v>
      </c>
    </row>
    <row r="29" spans="1:12" ht="16.5">
      <c r="A29" s="535" t="s">
        <v>277</v>
      </c>
      <c r="B29" s="305"/>
      <c r="C29" s="537">
        <v>106</v>
      </c>
      <c r="D29" s="464">
        <v>134</v>
      </c>
      <c r="E29" s="464">
        <v>181</v>
      </c>
      <c r="F29" s="464">
        <v>175</v>
      </c>
      <c r="G29" s="464">
        <v>227</v>
      </c>
      <c r="H29" s="464">
        <v>304</v>
      </c>
      <c r="I29" s="465">
        <f t="shared" si="2"/>
        <v>1127</v>
      </c>
    </row>
    <row r="30" spans="1:12" ht="16.5">
      <c r="A30" s="535" t="s">
        <v>278</v>
      </c>
      <c r="B30" s="305"/>
      <c r="C30" s="537">
        <v>114</v>
      </c>
      <c r="D30" s="464">
        <v>128</v>
      </c>
      <c r="E30" s="464">
        <v>110</v>
      </c>
      <c r="F30" s="464">
        <v>128</v>
      </c>
      <c r="G30" s="464">
        <v>153</v>
      </c>
      <c r="H30" s="464">
        <v>201</v>
      </c>
      <c r="I30" s="465">
        <f t="shared" si="2"/>
        <v>834</v>
      </c>
    </row>
    <row r="31" spans="1:12" ht="16.5">
      <c r="A31" s="535" t="s">
        <v>279</v>
      </c>
      <c r="B31" s="305"/>
      <c r="C31" s="537">
        <v>116</v>
      </c>
      <c r="D31" s="464">
        <v>125</v>
      </c>
      <c r="E31" s="464">
        <v>154</v>
      </c>
      <c r="F31" s="538">
        <v>175</v>
      </c>
      <c r="G31" s="464">
        <v>203</v>
      </c>
      <c r="H31" s="464">
        <v>271</v>
      </c>
      <c r="I31" s="465">
        <f t="shared" si="2"/>
        <v>1044</v>
      </c>
    </row>
    <row r="32" spans="1:12" ht="16.5">
      <c r="A32" s="535" t="s">
        <v>280</v>
      </c>
      <c r="B32" s="305"/>
      <c r="C32" s="537">
        <v>109</v>
      </c>
      <c r="D32" s="464">
        <v>149</v>
      </c>
      <c r="E32" s="464">
        <v>165</v>
      </c>
      <c r="F32" s="464">
        <v>186</v>
      </c>
      <c r="G32" s="464">
        <v>232</v>
      </c>
      <c r="H32" s="464">
        <v>261</v>
      </c>
      <c r="I32" s="465">
        <f t="shared" si="2"/>
        <v>1102</v>
      </c>
    </row>
    <row r="33" spans="1:9" ht="16.5">
      <c r="A33" s="535" t="s">
        <v>281</v>
      </c>
      <c r="B33" s="537">
        <v>98</v>
      </c>
      <c r="C33" s="537">
        <v>74</v>
      </c>
      <c r="D33" s="464">
        <v>71</v>
      </c>
      <c r="E33" s="464">
        <v>98</v>
      </c>
      <c r="F33" s="464">
        <v>83</v>
      </c>
      <c r="G33" s="464">
        <v>136</v>
      </c>
      <c r="H33" s="464">
        <v>111</v>
      </c>
      <c r="I33" s="465">
        <f t="shared" si="2"/>
        <v>573</v>
      </c>
    </row>
    <row r="34" spans="1:9" ht="16.5">
      <c r="A34" s="535" t="s">
        <v>282</v>
      </c>
      <c r="B34" s="537">
        <v>24</v>
      </c>
      <c r="C34" s="537">
        <v>12</v>
      </c>
      <c r="D34" s="464">
        <v>13</v>
      </c>
      <c r="E34" s="464">
        <v>29</v>
      </c>
      <c r="F34" s="464">
        <v>31</v>
      </c>
      <c r="G34" s="464">
        <v>32</v>
      </c>
      <c r="H34" s="464">
        <v>37</v>
      </c>
      <c r="I34" s="465">
        <f t="shared" si="2"/>
        <v>154</v>
      </c>
    </row>
    <row r="35" spans="1:9" ht="16.5">
      <c r="A35" s="535" t="s">
        <v>283</v>
      </c>
      <c r="B35" s="537">
        <v>38</v>
      </c>
      <c r="C35" s="537">
        <v>20</v>
      </c>
      <c r="D35" s="464">
        <v>22</v>
      </c>
      <c r="E35" s="464">
        <v>25</v>
      </c>
      <c r="F35" s="464">
        <v>40</v>
      </c>
      <c r="G35" s="464">
        <v>31</v>
      </c>
      <c r="H35" s="464">
        <v>44</v>
      </c>
      <c r="I35" s="465">
        <f t="shared" si="2"/>
        <v>182</v>
      </c>
    </row>
    <row r="36" spans="1:9" ht="16.5">
      <c r="A36" s="535" t="s">
        <v>284</v>
      </c>
      <c r="B36" s="537">
        <v>66</v>
      </c>
      <c r="C36" s="537">
        <v>32</v>
      </c>
      <c r="D36" s="464">
        <v>20</v>
      </c>
      <c r="E36" s="464">
        <v>20</v>
      </c>
      <c r="F36" s="464">
        <v>31</v>
      </c>
      <c r="G36" s="464">
        <v>83</v>
      </c>
      <c r="H36" s="464">
        <v>83</v>
      </c>
      <c r="I36" s="465">
        <f t="shared" si="2"/>
        <v>269</v>
      </c>
    </row>
    <row r="37" spans="1:9" ht="16.5">
      <c r="A37" s="535" t="s">
        <v>36</v>
      </c>
      <c r="B37" s="537">
        <v>78</v>
      </c>
      <c r="C37" s="537">
        <v>68</v>
      </c>
      <c r="D37" s="464">
        <v>63</v>
      </c>
      <c r="E37" s="464">
        <v>49</v>
      </c>
      <c r="F37" s="464">
        <v>84</v>
      </c>
      <c r="G37" s="464">
        <v>59</v>
      </c>
      <c r="H37" s="464">
        <v>125</v>
      </c>
      <c r="I37" s="465">
        <f t="shared" si="2"/>
        <v>448</v>
      </c>
    </row>
    <row r="38" spans="1:9">
      <c r="A38" s="1607" t="s">
        <v>525</v>
      </c>
      <c r="B38" s="1605"/>
      <c r="C38" s="1605"/>
      <c r="D38" s="1608"/>
      <c r="E38" s="1608"/>
      <c r="F38" s="1608"/>
      <c r="G38" s="1608"/>
      <c r="H38" s="1608"/>
      <c r="I38" s="1609"/>
    </row>
    <row r="39" spans="1:9">
      <c r="A39" s="461" t="s">
        <v>992</v>
      </c>
      <c r="B39" s="536" t="s">
        <v>993</v>
      </c>
      <c r="C39" s="536" t="s">
        <v>994</v>
      </c>
      <c r="D39" s="536" t="s">
        <v>995</v>
      </c>
      <c r="E39" s="536" t="s">
        <v>996</v>
      </c>
      <c r="F39" s="536" t="s">
        <v>997</v>
      </c>
      <c r="G39" s="536" t="s">
        <v>998</v>
      </c>
      <c r="H39" s="536" t="s">
        <v>999</v>
      </c>
      <c r="I39" s="462" t="s">
        <v>1000</v>
      </c>
    </row>
    <row r="40" spans="1:9" ht="16.5">
      <c r="A40" s="463" t="s">
        <v>54</v>
      </c>
      <c r="B40" s="464" t="e">
        <f t="shared" ref="B40:H49" si="3">B28/B16*100</f>
        <v>#DIV/0!</v>
      </c>
      <c r="C40" s="464">
        <f t="shared" si="3"/>
        <v>53.807106598984767</v>
      </c>
      <c r="D40" s="464">
        <f t="shared" si="3"/>
        <v>47.619047619047613</v>
      </c>
      <c r="E40" s="464">
        <f t="shared" si="3"/>
        <v>54.385964912280706</v>
      </c>
      <c r="F40" s="464">
        <f t="shared" si="3"/>
        <v>56.378600823045268</v>
      </c>
      <c r="G40" s="464">
        <f t="shared" si="3"/>
        <v>57.80346820809249</v>
      </c>
      <c r="H40" s="464">
        <f t="shared" si="3"/>
        <v>52.173913043478258</v>
      </c>
      <c r="I40" s="465">
        <f t="shared" ref="I40:I49" si="4">AVERAGE(C40:H40)</f>
        <v>53.694683534154848</v>
      </c>
    </row>
    <row r="41" spans="1:9" ht="16.5">
      <c r="A41" s="463" t="s">
        <v>277</v>
      </c>
      <c r="B41" s="464" t="e">
        <f t="shared" si="3"/>
        <v>#DIV/0!</v>
      </c>
      <c r="C41" s="464">
        <f t="shared" si="3"/>
        <v>36.933797909407666</v>
      </c>
      <c r="D41" s="464">
        <f t="shared" si="3"/>
        <v>40.483383685800604</v>
      </c>
      <c r="E41" s="464">
        <f t="shared" si="3"/>
        <v>46.410256410256409</v>
      </c>
      <c r="F41" s="464">
        <f t="shared" si="3"/>
        <v>37.71551724137931</v>
      </c>
      <c r="G41" s="464">
        <f t="shared" si="3"/>
        <v>45.309381237524946</v>
      </c>
      <c r="H41" s="464">
        <f t="shared" si="3"/>
        <v>42.163661581137305</v>
      </c>
      <c r="I41" s="465">
        <f t="shared" si="4"/>
        <v>41.502666344251033</v>
      </c>
    </row>
    <row r="42" spans="1:9" ht="16.5">
      <c r="A42" s="463" t="s">
        <v>278</v>
      </c>
      <c r="B42" s="464" t="e">
        <f t="shared" si="3"/>
        <v>#DIV/0!</v>
      </c>
      <c r="C42" s="464">
        <f t="shared" si="3"/>
        <v>42.696629213483142</v>
      </c>
      <c r="D42" s="464">
        <f t="shared" si="3"/>
        <v>43.537414965986393</v>
      </c>
      <c r="E42" s="464">
        <f t="shared" si="3"/>
        <v>42.80155642023346</v>
      </c>
      <c r="F42" s="464">
        <f t="shared" si="3"/>
        <v>45.390070921985817</v>
      </c>
      <c r="G42" s="464">
        <f t="shared" si="3"/>
        <v>36.690647482014391</v>
      </c>
      <c r="H42" s="464">
        <f t="shared" si="3"/>
        <v>41.614906832298139</v>
      </c>
      <c r="I42" s="465">
        <f t="shared" si="4"/>
        <v>42.121870972666891</v>
      </c>
    </row>
    <row r="43" spans="1:9" ht="16.5">
      <c r="A43" s="463" t="s">
        <v>279</v>
      </c>
      <c r="B43" s="464" t="e">
        <f t="shared" si="3"/>
        <v>#DIV/0!</v>
      </c>
      <c r="C43" s="464">
        <f t="shared" si="3"/>
        <v>39.862542955326461</v>
      </c>
      <c r="D43" s="464">
        <f t="shared" si="3"/>
        <v>37.425149700598801</v>
      </c>
      <c r="E43" s="464">
        <f t="shared" si="3"/>
        <v>33.624454148471614</v>
      </c>
      <c r="F43" s="464">
        <f t="shared" si="3"/>
        <v>38.716814159292035</v>
      </c>
      <c r="G43" s="464">
        <f t="shared" si="3"/>
        <v>39.264990328820119</v>
      </c>
      <c r="H43" s="464">
        <f t="shared" si="3"/>
        <v>40.629685157421292</v>
      </c>
      <c r="I43" s="465">
        <f t="shared" si="4"/>
        <v>38.25393940832172</v>
      </c>
    </row>
    <row r="44" spans="1:9" ht="16.5">
      <c r="A44" s="463" t="s">
        <v>280</v>
      </c>
      <c r="B44" s="464" t="e">
        <f t="shared" si="3"/>
        <v>#DIV/0!</v>
      </c>
      <c r="C44" s="464">
        <f t="shared" si="3"/>
        <v>68.55345911949685</v>
      </c>
      <c r="D44" s="464">
        <f t="shared" si="3"/>
        <v>68.663594470046093</v>
      </c>
      <c r="E44" s="464">
        <f t="shared" si="3"/>
        <v>86.842105263157904</v>
      </c>
      <c r="F44" s="464">
        <f t="shared" si="3"/>
        <v>78.813559322033896</v>
      </c>
      <c r="G44" s="464">
        <f t="shared" si="3"/>
        <v>63.73626373626373</v>
      </c>
      <c r="H44" s="464">
        <f t="shared" si="3"/>
        <v>62.740384615384613</v>
      </c>
      <c r="I44" s="465">
        <f t="shared" si="4"/>
        <v>71.55822775439718</v>
      </c>
    </row>
    <row r="45" spans="1:9" ht="16.5">
      <c r="A45" s="463" t="s">
        <v>281</v>
      </c>
      <c r="B45" s="468">
        <f t="shared" si="3"/>
        <v>52.688172043010752</v>
      </c>
      <c r="C45" s="468">
        <f t="shared" si="3"/>
        <v>54.814814814814817</v>
      </c>
      <c r="D45" s="468">
        <f t="shared" si="3"/>
        <v>43.558282208588956</v>
      </c>
      <c r="E45" s="468">
        <f t="shared" si="3"/>
        <v>56.647398843930638</v>
      </c>
      <c r="F45" s="468">
        <f t="shared" si="3"/>
        <v>53.548387096774199</v>
      </c>
      <c r="G45" s="468">
        <f t="shared" si="3"/>
        <v>71.204188481675388</v>
      </c>
      <c r="H45" s="468">
        <f t="shared" si="3"/>
        <v>47.033898305084747</v>
      </c>
      <c r="I45" s="492">
        <f t="shared" si="4"/>
        <v>54.467828291811458</v>
      </c>
    </row>
    <row r="46" spans="1:9" ht="16.5">
      <c r="A46" s="463" t="s">
        <v>282</v>
      </c>
      <c r="B46" s="468">
        <f t="shared" si="3"/>
        <v>61.53846153846154</v>
      </c>
      <c r="C46" s="468">
        <f t="shared" si="3"/>
        <v>75</v>
      </c>
      <c r="D46" s="468">
        <f t="shared" si="3"/>
        <v>68.421052631578945</v>
      </c>
      <c r="E46" s="468">
        <f t="shared" si="3"/>
        <v>82.857142857142861</v>
      </c>
      <c r="F46" s="468">
        <f t="shared" si="3"/>
        <v>83.78378378378379</v>
      </c>
      <c r="G46" s="468">
        <f t="shared" si="3"/>
        <v>94.117647058823522</v>
      </c>
      <c r="H46" s="468">
        <f t="shared" si="3"/>
        <v>90.243902439024396</v>
      </c>
      <c r="I46" s="492">
        <f t="shared" si="4"/>
        <v>82.403921461725588</v>
      </c>
    </row>
    <row r="47" spans="1:9" ht="16.5">
      <c r="A47" s="463" t="s">
        <v>283</v>
      </c>
      <c r="B47" s="468">
        <f t="shared" si="3"/>
        <v>118.75</v>
      </c>
      <c r="C47" s="468">
        <f t="shared" si="3"/>
        <v>74.074074074074076</v>
      </c>
      <c r="D47" s="468">
        <f t="shared" si="3"/>
        <v>75.862068965517238</v>
      </c>
      <c r="E47" s="468">
        <f t="shared" si="3"/>
        <v>83.333333333333343</v>
      </c>
      <c r="F47" s="468">
        <f t="shared" si="3"/>
        <v>85.106382978723403</v>
      </c>
      <c r="G47" s="468">
        <f t="shared" si="3"/>
        <v>79.487179487179489</v>
      </c>
      <c r="H47" s="468">
        <f t="shared" si="3"/>
        <v>68.75</v>
      </c>
      <c r="I47" s="492">
        <f t="shared" si="4"/>
        <v>77.768839806471263</v>
      </c>
    </row>
    <row r="48" spans="1:9" ht="16.5">
      <c r="A48" s="463" t="s">
        <v>284</v>
      </c>
      <c r="B48" s="468">
        <f t="shared" si="3"/>
        <v>29.074889867841406</v>
      </c>
      <c r="C48" s="468">
        <f t="shared" si="3"/>
        <v>40</v>
      </c>
      <c r="D48" s="468">
        <f t="shared" si="3"/>
        <v>24.096385542168676</v>
      </c>
      <c r="E48" s="468">
        <f t="shared" si="3"/>
        <v>35.714285714285715</v>
      </c>
      <c r="F48" s="468">
        <f t="shared" si="3"/>
        <v>40.259740259740262</v>
      </c>
      <c r="G48" s="468">
        <f t="shared" si="3"/>
        <v>47.701149425287355</v>
      </c>
      <c r="H48" s="468">
        <f t="shared" si="3"/>
        <v>45.604395604395606</v>
      </c>
      <c r="I48" s="492">
        <f t="shared" si="4"/>
        <v>38.895992757646269</v>
      </c>
    </row>
    <row r="49" spans="1:13" ht="16.5">
      <c r="A49" s="463" t="s">
        <v>36</v>
      </c>
      <c r="B49" s="468">
        <f t="shared" si="3"/>
        <v>68.421052631578945</v>
      </c>
      <c r="C49" s="468">
        <f t="shared" si="3"/>
        <v>113.33333333333333</v>
      </c>
      <c r="D49" s="468">
        <f t="shared" si="3"/>
        <v>42.857142857142854</v>
      </c>
      <c r="E49" s="468">
        <f t="shared" si="3"/>
        <v>59.756097560975604</v>
      </c>
      <c r="F49" s="468">
        <f t="shared" si="3"/>
        <v>51.219512195121951</v>
      </c>
      <c r="G49" s="468">
        <f t="shared" si="3"/>
        <v>49.166666666666664</v>
      </c>
      <c r="H49" s="468">
        <f t="shared" si="3"/>
        <v>71.839080459770116</v>
      </c>
      <c r="I49" s="492">
        <f t="shared" si="4"/>
        <v>64.695305512168417</v>
      </c>
    </row>
    <row r="50" spans="1:13">
      <c r="A50" s="1607" t="s">
        <v>665</v>
      </c>
      <c r="B50" s="1608"/>
      <c r="C50" s="1608"/>
      <c r="D50" s="1608"/>
      <c r="E50" s="1608"/>
      <c r="F50" s="1608"/>
      <c r="G50" s="1608"/>
      <c r="H50" s="1608"/>
      <c r="I50" s="1609"/>
    </row>
    <row r="51" spans="1:13">
      <c r="A51" s="461" t="s">
        <v>992</v>
      </c>
      <c r="B51" s="536" t="s">
        <v>993</v>
      </c>
      <c r="C51" s="536" t="s">
        <v>994</v>
      </c>
      <c r="D51" s="536" t="s">
        <v>995</v>
      </c>
      <c r="E51" s="536" t="s">
        <v>996</v>
      </c>
      <c r="F51" s="536" t="s">
        <v>997</v>
      </c>
      <c r="G51" s="536" t="s">
        <v>998</v>
      </c>
      <c r="H51" s="536" t="s">
        <v>999</v>
      </c>
      <c r="I51" s="462" t="s">
        <v>1000</v>
      </c>
    </row>
    <row r="52" spans="1:13" ht="16.5">
      <c r="A52" s="535" t="s">
        <v>54</v>
      </c>
      <c r="B52" s="534" t="e">
        <f t="shared" ref="B52:C61" si="5">B4/B28</f>
        <v>#DIV/0!</v>
      </c>
      <c r="C52" s="534">
        <f t="shared" si="5"/>
        <v>138.77632075471698</v>
      </c>
      <c r="D52" s="534">
        <f t="shared" ref="D52:I52" si="6">D4/D28</f>
        <v>169.30860000000001</v>
      </c>
      <c r="E52" s="534">
        <f t="shared" si="6"/>
        <v>134.82750000000001</v>
      </c>
      <c r="F52" s="534">
        <f t="shared" si="6"/>
        <v>145.00401459854015</v>
      </c>
      <c r="G52" s="534">
        <f t="shared" si="6"/>
        <v>132.25674999999998</v>
      </c>
      <c r="H52" s="534">
        <f t="shared" si="6"/>
        <v>150.5682142857143</v>
      </c>
      <c r="I52" s="534">
        <f t="shared" si="6"/>
        <v>144.30886833514691</v>
      </c>
    </row>
    <row r="53" spans="1:13" ht="16.5">
      <c r="A53" s="535" t="s">
        <v>277</v>
      </c>
      <c r="B53" s="534" t="e">
        <f t="shared" si="5"/>
        <v>#DIV/0!</v>
      </c>
      <c r="C53" s="534">
        <f t="shared" si="5"/>
        <v>138.19858490566037</v>
      </c>
      <c r="D53" s="534">
        <f t="shared" ref="D53:I53" si="7">D5/D29</f>
        <v>141.64179104477611</v>
      </c>
      <c r="E53" s="534">
        <f t="shared" si="7"/>
        <v>128.42541436464089</v>
      </c>
      <c r="F53" s="534">
        <f t="shared" si="7"/>
        <v>142.19028571428572</v>
      </c>
      <c r="G53" s="534">
        <f t="shared" si="7"/>
        <v>135.39647577092512</v>
      </c>
      <c r="H53" s="534">
        <f t="shared" si="7"/>
        <v>159.95217105263157</v>
      </c>
      <c r="I53" s="534">
        <f t="shared" si="7"/>
        <v>142.96167701863354</v>
      </c>
    </row>
    <row r="54" spans="1:13" ht="16.5">
      <c r="A54" s="535" t="s">
        <v>278</v>
      </c>
      <c r="B54" s="534" t="e">
        <f t="shared" si="5"/>
        <v>#DIV/0!</v>
      </c>
      <c r="C54" s="534">
        <f t="shared" si="5"/>
        <v>101.43736842105264</v>
      </c>
      <c r="D54" s="534">
        <f t="shared" ref="D54:I54" si="8">D6/D30</f>
        <v>147.20960937500001</v>
      </c>
      <c r="E54" s="534">
        <f t="shared" si="8"/>
        <v>134.45109090909091</v>
      </c>
      <c r="F54" s="534">
        <f t="shared" si="8"/>
        <v>114.288515625</v>
      </c>
      <c r="G54" s="534">
        <f t="shared" si="8"/>
        <v>150.10183006535948</v>
      </c>
      <c r="H54" s="534">
        <f t="shared" si="8"/>
        <v>120.2720895522388</v>
      </c>
      <c r="I54" s="534">
        <f t="shared" si="8"/>
        <v>128.2560071942446</v>
      </c>
    </row>
    <row r="55" spans="1:13" ht="16.5">
      <c r="A55" s="535" t="s">
        <v>279</v>
      </c>
      <c r="B55" s="534" t="e">
        <f t="shared" si="5"/>
        <v>#DIV/0!</v>
      </c>
      <c r="C55" s="534">
        <f t="shared" si="5"/>
        <v>140.04474137931035</v>
      </c>
      <c r="D55" s="534">
        <f t="shared" ref="D55:I55" si="9">D7/D31</f>
        <v>147.09288000000001</v>
      </c>
      <c r="E55" s="534">
        <f t="shared" si="9"/>
        <v>148.61168831168831</v>
      </c>
      <c r="F55" s="534">
        <f t="shared" si="9"/>
        <v>160.41737142857144</v>
      </c>
      <c r="G55" s="534">
        <f t="shared" si="9"/>
        <v>148.12300492610839</v>
      </c>
      <c r="H55" s="534">
        <f t="shared" si="9"/>
        <v>137.08830258302584</v>
      </c>
      <c r="I55" s="534">
        <f t="shared" si="9"/>
        <v>146.37063218390804</v>
      </c>
    </row>
    <row r="56" spans="1:13" ht="16.5">
      <c r="A56" s="535" t="s">
        <v>280</v>
      </c>
      <c r="B56" s="534" t="e">
        <f t="shared" si="5"/>
        <v>#DIV/0!</v>
      </c>
      <c r="C56" s="534">
        <f t="shared" si="5"/>
        <v>151.20669724770642</v>
      </c>
      <c r="D56" s="534">
        <f t="shared" ref="D56:I56" si="10">D8/D32</f>
        <v>126.17328859060403</v>
      </c>
      <c r="E56" s="534">
        <f t="shared" si="10"/>
        <v>149.21818181818182</v>
      </c>
      <c r="F56" s="534">
        <f t="shared" si="10"/>
        <v>148.90478494623656</v>
      </c>
      <c r="G56" s="534">
        <f t="shared" si="10"/>
        <v>145.81262931034482</v>
      </c>
      <c r="H56" s="534">
        <f t="shared" si="10"/>
        <v>145.79892720306512</v>
      </c>
      <c r="I56" s="534">
        <f t="shared" si="10"/>
        <v>144.71931941923776</v>
      </c>
    </row>
    <row r="57" spans="1:13" ht="16.5">
      <c r="A57" s="535" t="s">
        <v>281</v>
      </c>
      <c r="B57" s="534">
        <f t="shared" si="5"/>
        <v>124.59010204081632</v>
      </c>
      <c r="C57" s="534">
        <f t="shared" si="5"/>
        <v>110.86824324324324</v>
      </c>
      <c r="D57" s="534">
        <f t="shared" ref="D57:I57" si="11">D9/D33</f>
        <v>130.66042253521127</v>
      </c>
      <c r="E57" s="534">
        <f t="shared" si="11"/>
        <v>124.34836734693877</v>
      </c>
      <c r="F57" s="534">
        <f t="shared" si="11"/>
        <v>125.77024096385543</v>
      </c>
      <c r="G57" s="534">
        <f t="shared" si="11"/>
        <v>91.3125</v>
      </c>
      <c r="H57" s="534">
        <f t="shared" si="11"/>
        <v>156.92333333333335</v>
      </c>
      <c r="I57" s="534">
        <f t="shared" si="11"/>
        <v>122.06492146596858</v>
      </c>
    </row>
    <row r="58" spans="1:13" ht="16.5">
      <c r="A58" s="535" t="s">
        <v>282</v>
      </c>
      <c r="B58" s="534">
        <f t="shared" si="5"/>
        <v>95.727083333333326</v>
      </c>
      <c r="C58" s="534">
        <f t="shared" si="5"/>
        <v>145.81</v>
      </c>
      <c r="D58" s="534">
        <f t="shared" ref="D58:I58" si="12">D10/D34</f>
        <v>113.21615384615384</v>
      </c>
      <c r="E58" s="534">
        <f t="shared" si="12"/>
        <v>132.09931034482759</v>
      </c>
      <c r="F58" s="534">
        <f t="shared" si="12"/>
        <v>139.81354838709677</v>
      </c>
      <c r="G58" s="534">
        <f t="shared" si="12"/>
        <v>113.05</v>
      </c>
      <c r="H58" s="534">
        <f t="shared" si="12"/>
        <v>135.88729729729729</v>
      </c>
      <c r="I58" s="534">
        <f t="shared" si="12"/>
        <v>130.07831168831169</v>
      </c>
    </row>
    <row r="59" spans="1:13" ht="16.5">
      <c r="A59" s="535" t="s">
        <v>283</v>
      </c>
      <c r="B59" s="534">
        <f t="shared" si="5"/>
        <v>117.92684210526316</v>
      </c>
      <c r="C59" s="534">
        <f t="shared" si="5"/>
        <v>88.087999999999994</v>
      </c>
      <c r="D59" s="534">
        <f t="shared" ref="D59:I59" si="13">D11/D35</f>
        <v>99.705000000000013</v>
      </c>
      <c r="E59" s="534">
        <f t="shared" si="13"/>
        <v>119.6764</v>
      </c>
      <c r="F59" s="534">
        <f t="shared" si="13"/>
        <v>100.98175000000001</v>
      </c>
      <c r="G59" s="534">
        <f t="shared" si="13"/>
        <v>70.43096774193549</v>
      </c>
      <c r="H59" s="534">
        <f t="shared" si="13"/>
        <v>122.06750000000001</v>
      </c>
      <c r="I59" s="534">
        <f t="shared" si="13"/>
        <v>101.8724175824176</v>
      </c>
    </row>
    <row r="60" spans="1:13" ht="16.5">
      <c r="A60" s="535" t="s">
        <v>284</v>
      </c>
      <c r="B60" s="534">
        <f t="shared" si="5"/>
        <v>93.593333333333334</v>
      </c>
      <c r="C60" s="534">
        <f t="shared" si="5"/>
        <v>87.354687499999997</v>
      </c>
      <c r="D60" s="534">
        <f t="shared" ref="D60:I60" si="14">D12/D36</f>
        <v>93.581500000000005</v>
      </c>
      <c r="E60" s="534">
        <f t="shared" si="14"/>
        <v>102.4355</v>
      </c>
      <c r="F60" s="534">
        <f t="shared" si="14"/>
        <v>92.849677419354848</v>
      </c>
      <c r="G60" s="534">
        <f t="shared" si="14"/>
        <v>114.22012048192772</v>
      </c>
      <c r="H60" s="534">
        <f t="shared" si="14"/>
        <v>88.683493975903616</v>
      </c>
      <c r="I60" s="534">
        <f t="shared" si="14"/>
        <v>98.271486988847585</v>
      </c>
    </row>
    <row r="61" spans="1:13" ht="16.5">
      <c r="A61" s="535" t="s">
        <v>36</v>
      </c>
      <c r="B61" s="534">
        <f t="shared" si="5"/>
        <v>109.79782051282051</v>
      </c>
      <c r="C61" s="534">
        <f t="shared" si="5"/>
        <v>133.39764705882354</v>
      </c>
      <c r="D61" s="534">
        <f t="shared" ref="D61:I61" si="15">D13/D37</f>
        <v>130.95301587301589</v>
      </c>
      <c r="E61" s="534">
        <f t="shared" si="15"/>
        <v>115.6891836734694</v>
      </c>
      <c r="F61" s="534">
        <f t="shared" si="15"/>
        <v>124.91714285714286</v>
      </c>
      <c r="G61" s="534">
        <f t="shared" si="15"/>
        <v>106.09203389830509</v>
      </c>
      <c r="H61" s="534">
        <f t="shared" si="15"/>
        <v>121.23447999999999</v>
      </c>
      <c r="I61" s="534">
        <f t="shared" si="15"/>
        <v>122.53712053571428</v>
      </c>
    </row>
    <row r="62" spans="1:13" s="530" customFormat="1" ht="23.25">
      <c r="A62" s="1612" t="s">
        <v>1003</v>
      </c>
      <c r="B62" s="1613"/>
      <c r="C62" s="1613"/>
      <c r="D62" s="1603"/>
      <c r="E62" s="1603"/>
      <c r="F62" s="1603"/>
      <c r="G62" s="1603"/>
      <c r="H62" s="1603"/>
      <c r="I62" s="1603"/>
      <c r="J62"/>
      <c r="K62"/>
      <c r="L62"/>
      <c r="M62"/>
    </row>
    <row r="63" spans="1:13">
      <c r="A63" s="1604" t="s">
        <v>991</v>
      </c>
      <c r="B63" s="1605"/>
      <c r="C63" s="1605"/>
      <c r="D63" s="1605"/>
      <c r="E63" s="1605"/>
      <c r="F63" s="1605"/>
      <c r="G63" s="1605"/>
      <c r="H63" s="1605"/>
      <c r="I63" s="1606"/>
    </row>
    <row r="64" spans="1:13">
      <c r="A64" s="461" t="s">
        <v>992</v>
      </c>
      <c r="B64" s="462" t="s">
        <v>1004</v>
      </c>
      <c r="C64" s="462" t="s">
        <v>1005</v>
      </c>
      <c r="D64" s="462" t="s">
        <v>1006</v>
      </c>
      <c r="E64" s="462" t="s">
        <v>1007</v>
      </c>
      <c r="F64" s="462" t="s">
        <v>1008</v>
      </c>
      <c r="G64" s="462" t="s">
        <v>1009</v>
      </c>
      <c r="H64" s="462" t="s">
        <v>1010</v>
      </c>
      <c r="I64" s="462" t="s">
        <v>1000</v>
      </c>
    </row>
    <row r="65" spans="1:13" ht="16.5">
      <c r="A65" s="463" t="s">
        <v>54</v>
      </c>
      <c r="B65" s="467">
        <v>11502.66</v>
      </c>
      <c r="C65" s="467">
        <v>13016.15</v>
      </c>
      <c r="D65" s="467">
        <v>17309.52</v>
      </c>
      <c r="E65" s="467">
        <v>13781.83</v>
      </c>
      <c r="F65" s="467">
        <v>19989.98</v>
      </c>
      <c r="G65" s="467">
        <v>26874.14</v>
      </c>
      <c r="H65" s="467">
        <v>38365.589999999997</v>
      </c>
      <c r="I65" s="466">
        <f t="shared" ref="I65:I74" si="16">SUM(B65:H65)</f>
        <v>140839.87</v>
      </c>
    </row>
    <row r="66" spans="1:13" ht="16.5">
      <c r="A66" s="463" t="s">
        <v>277</v>
      </c>
      <c r="B66" s="467">
        <v>29567.01</v>
      </c>
      <c r="C66" s="467">
        <v>15622.42</v>
      </c>
      <c r="D66" s="467">
        <v>20160.13</v>
      </c>
      <c r="E66" s="467">
        <v>23472.26</v>
      </c>
      <c r="F66" s="467">
        <v>21422.5</v>
      </c>
      <c r="G66" s="467">
        <v>26130.49</v>
      </c>
      <c r="H66" s="467">
        <v>40275.43</v>
      </c>
      <c r="I66" s="466">
        <f t="shared" si="16"/>
        <v>176650.23999999999</v>
      </c>
    </row>
    <row r="67" spans="1:13" ht="16.5">
      <c r="A67" s="463" t="s">
        <v>278</v>
      </c>
      <c r="B67" s="467">
        <v>7352.61</v>
      </c>
      <c r="C67" s="467">
        <v>11630.41</v>
      </c>
      <c r="D67" s="467">
        <v>12123.25</v>
      </c>
      <c r="E67" s="467">
        <v>10434.98</v>
      </c>
      <c r="F67" s="467">
        <v>15213.19</v>
      </c>
      <c r="G67" s="467">
        <v>15116.2</v>
      </c>
      <c r="H67" s="467">
        <v>26223.96</v>
      </c>
      <c r="I67" s="466">
        <f t="shared" si="16"/>
        <v>98094.6</v>
      </c>
      <c r="K67" s="1611" t="s">
        <v>1003</v>
      </c>
      <c r="L67" s="1611"/>
    </row>
    <row r="68" spans="1:13" ht="16.5">
      <c r="A68" s="463" t="s">
        <v>279</v>
      </c>
      <c r="B68" s="467">
        <v>18120.2</v>
      </c>
      <c r="C68" s="467">
        <v>17022.939999999999</v>
      </c>
      <c r="D68" s="467">
        <v>11630.45</v>
      </c>
      <c r="E68" s="467">
        <v>17874.990000000002</v>
      </c>
      <c r="F68" s="467">
        <v>25068.21</v>
      </c>
      <c r="G68" s="467">
        <v>35591.86</v>
      </c>
      <c r="H68" s="467">
        <v>45119.77</v>
      </c>
      <c r="I68" s="466">
        <f t="shared" si="16"/>
        <v>170428.42</v>
      </c>
      <c r="K68" s="1610" t="s">
        <v>445</v>
      </c>
      <c r="L68" s="1610"/>
    </row>
    <row r="69" spans="1:13" ht="16.5">
      <c r="A69" s="463" t="s">
        <v>280</v>
      </c>
      <c r="B69" s="467">
        <v>17718.57</v>
      </c>
      <c r="C69" s="467">
        <v>21106.66</v>
      </c>
      <c r="D69" s="467">
        <v>13450.36</v>
      </c>
      <c r="E69" s="467">
        <v>22715.41</v>
      </c>
      <c r="F69" s="467">
        <v>29522.43</v>
      </c>
      <c r="G69" s="467">
        <v>32056.11</v>
      </c>
      <c r="H69" s="467">
        <v>40933.339999999997</v>
      </c>
      <c r="I69" s="466">
        <f t="shared" si="16"/>
        <v>177502.87999999998</v>
      </c>
      <c r="K69" s="532" t="s">
        <v>991</v>
      </c>
      <c r="L69" s="533">
        <f>I65+I66+I67+I68+I69</f>
        <v>763516.01</v>
      </c>
    </row>
    <row r="70" spans="1:13" ht="16.5">
      <c r="A70" s="463" t="s">
        <v>281</v>
      </c>
      <c r="B70" s="467">
        <v>11590.68</v>
      </c>
      <c r="C70" s="467">
        <v>9741.82</v>
      </c>
      <c r="D70" s="467">
        <v>9820.76</v>
      </c>
      <c r="E70" s="467">
        <v>9608.84</v>
      </c>
      <c r="F70" s="467">
        <v>14180.53</v>
      </c>
      <c r="G70" s="467">
        <v>11971.81</v>
      </c>
      <c r="H70" s="467">
        <v>9005.77</v>
      </c>
      <c r="I70" s="466">
        <f t="shared" si="16"/>
        <v>75920.210000000006</v>
      </c>
      <c r="K70" s="532" t="s">
        <v>1001</v>
      </c>
      <c r="L70" s="1">
        <f>SUM(I77:I81)</f>
        <v>10547</v>
      </c>
    </row>
    <row r="71" spans="1:13" ht="16.5">
      <c r="A71" s="463" t="s">
        <v>282</v>
      </c>
      <c r="B71" s="467">
        <v>2808.85</v>
      </c>
      <c r="C71" s="467">
        <v>920.83</v>
      </c>
      <c r="D71" s="467">
        <v>1697.2</v>
      </c>
      <c r="E71" s="467">
        <v>2747.61</v>
      </c>
      <c r="F71" s="467">
        <v>2221</v>
      </c>
      <c r="G71" s="467">
        <v>1646.2</v>
      </c>
      <c r="H71" s="467">
        <v>5583.08</v>
      </c>
      <c r="I71" s="466">
        <f t="shared" si="16"/>
        <v>17624.77</v>
      </c>
      <c r="K71" s="532" t="s">
        <v>49</v>
      </c>
      <c r="L71" s="1">
        <f>SUM(I89:I93)</f>
        <v>5056</v>
      </c>
    </row>
    <row r="72" spans="1:13" ht="16.5">
      <c r="A72" s="463" t="s">
        <v>283</v>
      </c>
      <c r="B72" s="467">
        <v>2332.35</v>
      </c>
      <c r="C72" s="467">
        <v>2355.94</v>
      </c>
      <c r="D72" s="467">
        <v>2701.27</v>
      </c>
      <c r="E72" s="467">
        <v>3049.4</v>
      </c>
      <c r="F72" s="467">
        <v>3114.43</v>
      </c>
      <c r="G72" s="467">
        <v>3085.01</v>
      </c>
      <c r="H72" s="467">
        <v>4079.88</v>
      </c>
      <c r="I72" s="466">
        <f t="shared" si="16"/>
        <v>20718.280000000002</v>
      </c>
      <c r="K72" s="532" t="s">
        <v>525</v>
      </c>
      <c r="L72" s="541">
        <f>AVERAGE(I101:I105)</f>
        <v>50.382976036775609</v>
      </c>
      <c r="M72" s="542">
        <f>L71/L70</f>
        <v>0.47937802218640374</v>
      </c>
    </row>
    <row r="73" spans="1:13" ht="16.5">
      <c r="A73" s="463" t="s">
        <v>284</v>
      </c>
      <c r="B73" s="467">
        <v>5796.85</v>
      </c>
      <c r="C73" s="467">
        <v>2375.94</v>
      </c>
      <c r="D73" s="467">
        <v>3569.16</v>
      </c>
      <c r="E73" s="467">
        <v>2570.58</v>
      </c>
      <c r="F73" s="467">
        <v>2928.39</v>
      </c>
      <c r="G73" s="467">
        <v>6414.02</v>
      </c>
      <c r="H73" s="467">
        <v>6947.69</v>
      </c>
      <c r="I73" s="466">
        <f t="shared" si="16"/>
        <v>30602.63</v>
      </c>
      <c r="K73" s="532" t="s">
        <v>48</v>
      </c>
      <c r="L73" s="533">
        <f>AVERAGE(I113:I117)</f>
        <v>149.75851926614558</v>
      </c>
    </row>
    <row r="74" spans="1:13" ht="16.5">
      <c r="A74" s="463" t="s">
        <v>36</v>
      </c>
      <c r="B74" s="467">
        <v>9946</v>
      </c>
      <c r="C74" s="467">
        <v>3260.17</v>
      </c>
      <c r="D74" s="467">
        <v>2740.33</v>
      </c>
      <c r="E74" s="467">
        <v>6746.56</v>
      </c>
      <c r="F74" s="467">
        <v>6913.38</v>
      </c>
      <c r="G74" s="467">
        <v>10914.8</v>
      </c>
      <c r="H74" s="467">
        <v>15090.45</v>
      </c>
      <c r="I74" s="466">
        <f t="shared" si="16"/>
        <v>55611.69</v>
      </c>
      <c r="K74" s="1610" t="s">
        <v>453</v>
      </c>
      <c r="L74" s="1610"/>
    </row>
    <row r="75" spans="1:13">
      <c r="A75" s="1607" t="s">
        <v>1001</v>
      </c>
      <c r="B75" s="1608"/>
      <c r="C75" s="1608"/>
      <c r="D75" s="1608"/>
      <c r="E75" s="1608"/>
      <c r="F75" s="1608"/>
      <c r="G75" s="1608"/>
      <c r="H75" s="1608"/>
      <c r="I75" s="1609"/>
      <c r="K75" s="532" t="s">
        <v>991</v>
      </c>
      <c r="L75" s="533">
        <f>I70+I71+I72+I73+I74</f>
        <v>200477.58000000002</v>
      </c>
    </row>
    <row r="76" spans="1:13">
      <c r="A76" s="461" t="s">
        <v>992</v>
      </c>
      <c r="B76" s="462" t="s">
        <v>1004</v>
      </c>
      <c r="C76" s="462" t="s">
        <v>1005</v>
      </c>
      <c r="D76" s="462" t="s">
        <v>1006</v>
      </c>
      <c r="E76" s="462" t="s">
        <v>1007</v>
      </c>
      <c r="F76" s="462" t="s">
        <v>1008</v>
      </c>
      <c r="G76" s="462" t="s">
        <v>1009</v>
      </c>
      <c r="H76" s="462" t="s">
        <v>1010</v>
      </c>
      <c r="I76" s="462" t="s">
        <v>1000</v>
      </c>
      <c r="K76" s="532" t="s">
        <v>1001</v>
      </c>
      <c r="L76" s="1">
        <f>SUM(I82:I86)</f>
        <v>3047</v>
      </c>
    </row>
    <row r="77" spans="1:13" ht="16.5">
      <c r="A77" s="463" t="s">
        <v>54</v>
      </c>
      <c r="B77" s="464">
        <v>199</v>
      </c>
      <c r="C77" s="464">
        <v>190</v>
      </c>
      <c r="D77" s="464">
        <v>217</v>
      </c>
      <c r="E77" s="464">
        <v>210</v>
      </c>
      <c r="F77" s="464">
        <v>273</v>
      </c>
      <c r="G77" s="464">
        <v>362</v>
      </c>
      <c r="H77" s="464">
        <v>601</v>
      </c>
      <c r="I77" s="465">
        <f t="shared" ref="I77:I86" si="17">SUM(B77:H77)</f>
        <v>2052</v>
      </c>
      <c r="K77" s="532" t="s">
        <v>49</v>
      </c>
      <c r="L77" s="1">
        <f>SUM(I94:I98)</f>
        <v>1781</v>
      </c>
    </row>
    <row r="78" spans="1:13" ht="16.5">
      <c r="A78" s="463" t="s">
        <v>277</v>
      </c>
      <c r="B78" s="464">
        <v>453</v>
      </c>
      <c r="C78" s="464">
        <v>254</v>
      </c>
      <c r="D78" s="464">
        <v>220</v>
      </c>
      <c r="E78" s="464">
        <v>386</v>
      </c>
      <c r="F78" s="464">
        <v>407</v>
      </c>
      <c r="G78" s="464">
        <v>311</v>
      </c>
      <c r="H78" s="464">
        <v>645</v>
      </c>
      <c r="I78" s="465">
        <f t="shared" si="17"/>
        <v>2676</v>
      </c>
      <c r="K78" s="532" t="s">
        <v>525</v>
      </c>
      <c r="L78" s="541">
        <f>AVERAGE(I106:I110)</f>
        <v>64.704515528253836</v>
      </c>
      <c r="M78" s="542">
        <f>L77/L76</f>
        <v>0.58450935346242205</v>
      </c>
    </row>
    <row r="79" spans="1:13" ht="16.5">
      <c r="A79" s="463" t="s">
        <v>278</v>
      </c>
      <c r="B79" s="464">
        <v>107</v>
      </c>
      <c r="C79" s="464">
        <v>234</v>
      </c>
      <c r="D79" s="464">
        <v>217</v>
      </c>
      <c r="E79" s="464">
        <v>238</v>
      </c>
      <c r="F79" s="464">
        <v>266</v>
      </c>
      <c r="G79" s="464">
        <v>211</v>
      </c>
      <c r="H79" s="464">
        <v>440</v>
      </c>
      <c r="I79" s="465">
        <f t="shared" si="17"/>
        <v>1713</v>
      </c>
      <c r="K79" s="532" t="s">
        <v>48</v>
      </c>
      <c r="L79" s="533">
        <f>AVERAGE(I118:I122)</f>
        <v>112.22745628730948</v>
      </c>
    </row>
    <row r="80" spans="1:13" ht="16.5">
      <c r="A80" s="463" t="s">
        <v>279</v>
      </c>
      <c r="B80" s="464">
        <v>336</v>
      </c>
      <c r="C80" s="464">
        <v>288</v>
      </c>
      <c r="D80" s="464">
        <v>253</v>
      </c>
      <c r="E80" s="464">
        <v>330</v>
      </c>
      <c r="F80" s="464">
        <v>397</v>
      </c>
      <c r="G80" s="464">
        <v>516</v>
      </c>
      <c r="H80" s="464">
        <v>449</v>
      </c>
      <c r="I80" s="465">
        <f t="shared" si="17"/>
        <v>2569</v>
      </c>
      <c r="K80" s="1611" t="s">
        <v>1002</v>
      </c>
      <c r="L80" s="1611"/>
    </row>
    <row r="81" spans="1:13" ht="16.5">
      <c r="A81" s="463" t="s">
        <v>280</v>
      </c>
      <c r="B81" s="464">
        <v>162</v>
      </c>
      <c r="C81" s="464">
        <v>203</v>
      </c>
      <c r="D81" s="464">
        <v>126</v>
      </c>
      <c r="E81" s="464">
        <v>194</v>
      </c>
      <c r="F81" s="464">
        <v>215</v>
      </c>
      <c r="G81" s="464">
        <v>288</v>
      </c>
      <c r="H81" s="464">
        <v>349</v>
      </c>
      <c r="I81" s="465">
        <f t="shared" si="17"/>
        <v>1537</v>
      </c>
      <c r="K81" s="532" t="s">
        <v>991</v>
      </c>
      <c r="L81" s="533">
        <f>L75+L69</f>
        <v>963993.59000000008</v>
      </c>
    </row>
    <row r="82" spans="1:13" ht="16.5">
      <c r="A82" s="463" t="s">
        <v>281</v>
      </c>
      <c r="B82" s="464">
        <v>167</v>
      </c>
      <c r="C82" s="464">
        <v>115</v>
      </c>
      <c r="D82" s="464">
        <v>110</v>
      </c>
      <c r="E82" s="464">
        <v>136</v>
      </c>
      <c r="F82" s="464">
        <v>155</v>
      </c>
      <c r="G82" s="464">
        <v>153</v>
      </c>
      <c r="H82" s="464">
        <v>138</v>
      </c>
      <c r="I82" s="465">
        <f t="shared" si="17"/>
        <v>974</v>
      </c>
      <c r="K82" s="532" t="s">
        <v>1001</v>
      </c>
      <c r="L82" s="1">
        <f>L70+L76</f>
        <v>13594</v>
      </c>
    </row>
    <row r="83" spans="1:13" ht="16.5">
      <c r="A83" s="463" t="s">
        <v>282</v>
      </c>
      <c r="B83" s="464">
        <v>28</v>
      </c>
      <c r="C83" s="464">
        <v>20</v>
      </c>
      <c r="D83" s="464">
        <v>18</v>
      </c>
      <c r="E83" s="464">
        <v>26</v>
      </c>
      <c r="F83" s="464">
        <v>24</v>
      </c>
      <c r="G83" s="464">
        <v>25</v>
      </c>
      <c r="H83" s="464">
        <v>41</v>
      </c>
      <c r="I83" s="465">
        <f t="shared" si="17"/>
        <v>182</v>
      </c>
      <c r="K83" s="532" t="s">
        <v>49</v>
      </c>
      <c r="L83" s="1">
        <f>L71+L77</f>
        <v>6837</v>
      </c>
    </row>
    <row r="84" spans="1:13" ht="16.5">
      <c r="A84" s="463" t="s">
        <v>283</v>
      </c>
      <c r="B84" s="464">
        <v>26</v>
      </c>
      <c r="C84" s="464">
        <v>30</v>
      </c>
      <c r="D84" s="464">
        <v>24</v>
      </c>
      <c r="E84" s="464">
        <v>49</v>
      </c>
      <c r="F84" s="464">
        <v>38</v>
      </c>
      <c r="G84" s="464">
        <v>30</v>
      </c>
      <c r="H84" s="464">
        <v>56</v>
      </c>
      <c r="I84" s="465">
        <f t="shared" si="17"/>
        <v>253</v>
      </c>
      <c r="K84" s="532" t="s">
        <v>525</v>
      </c>
      <c r="L84" s="541">
        <f>AVERAGE(L72,L78)</f>
        <v>57.543745782514719</v>
      </c>
      <c r="M84" s="542">
        <f>L83/L82</f>
        <v>0.50294247462115638</v>
      </c>
    </row>
    <row r="85" spans="1:13" ht="16.5">
      <c r="A85" s="463" t="s">
        <v>284</v>
      </c>
      <c r="B85" s="464">
        <v>184</v>
      </c>
      <c r="C85" s="464">
        <v>74</v>
      </c>
      <c r="D85" s="464">
        <v>80</v>
      </c>
      <c r="E85" s="464">
        <v>59</v>
      </c>
      <c r="F85" s="464">
        <v>66</v>
      </c>
      <c r="G85" s="464">
        <v>170</v>
      </c>
      <c r="H85" s="464">
        <v>128</v>
      </c>
      <c r="I85" s="465">
        <f t="shared" si="17"/>
        <v>761</v>
      </c>
      <c r="K85" s="532" t="s">
        <v>48</v>
      </c>
      <c r="L85" s="533">
        <f>AVERAGE(L73,L79)</f>
        <v>130.99298777672755</v>
      </c>
    </row>
    <row r="86" spans="1:13" ht="16.5">
      <c r="A86" s="463" t="s">
        <v>36</v>
      </c>
      <c r="B86" s="464">
        <v>135</v>
      </c>
      <c r="C86" s="464">
        <v>57</v>
      </c>
      <c r="D86" s="464">
        <v>53</v>
      </c>
      <c r="E86" s="464">
        <v>91</v>
      </c>
      <c r="F86" s="464">
        <v>154</v>
      </c>
      <c r="G86" s="464">
        <v>156</v>
      </c>
      <c r="H86" s="464">
        <v>231</v>
      </c>
      <c r="I86" s="465">
        <f t="shared" si="17"/>
        <v>877</v>
      </c>
    </row>
    <row r="87" spans="1:13">
      <c r="A87" s="1607" t="s">
        <v>49</v>
      </c>
      <c r="B87" s="1608"/>
      <c r="C87" s="1608"/>
      <c r="D87" s="1608"/>
      <c r="E87" s="1608"/>
      <c r="F87" s="1608"/>
      <c r="G87" s="1608"/>
      <c r="H87" s="1608"/>
      <c r="I87" s="1609"/>
    </row>
    <row r="88" spans="1:13">
      <c r="A88" s="461" t="s">
        <v>992</v>
      </c>
      <c r="B88" s="462" t="s">
        <v>1004</v>
      </c>
      <c r="C88" s="462" t="s">
        <v>1005</v>
      </c>
      <c r="D88" s="462" t="s">
        <v>1006</v>
      </c>
      <c r="E88" s="462" t="s">
        <v>1007</v>
      </c>
      <c r="F88" s="462" t="s">
        <v>1008</v>
      </c>
      <c r="G88" s="462" t="s">
        <v>1009</v>
      </c>
      <c r="H88" s="462" t="s">
        <v>1010</v>
      </c>
      <c r="I88" s="462" t="s">
        <v>1000</v>
      </c>
    </row>
    <row r="89" spans="1:13" ht="16.5">
      <c r="A89" s="463" t="s">
        <v>54</v>
      </c>
      <c r="B89" s="465">
        <v>78</v>
      </c>
      <c r="C89" s="464">
        <v>89</v>
      </c>
      <c r="D89" s="464">
        <v>122</v>
      </c>
      <c r="E89" s="464">
        <v>94</v>
      </c>
      <c r="F89" s="464">
        <v>141</v>
      </c>
      <c r="G89" s="464">
        <v>162</v>
      </c>
      <c r="H89" s="465">
        <v>272</v>
      </c>
      <c r="I89" s="465">
        <f t="shared" ref="I89:I98" si="18">SUM(B89:H89)</f>
        <v>958</v>
      </c>
    </row>
    <row r="90" spans="1:13" ht="16.5">
      <c r="A90" s="463" t="s">
        <v>277</v>
      </c>
      <c r="B90" s="465">
        <v>182</v>
      </c>
      <c r="C90" s="464">
        <v>118</v>
      </c>
      <c r="D90" s="464">
        <v>122</v>
      </c>
      <c r="E90" s="464">
        <v>160</v>
      </c>
      <c r="F90" s="464">
        <v>153</v>
      </c>
      <c r="G90" s="464">
        <v>161</v>
      </c>
      <c r="H90" s="465">
        <v>262</v>
      </c>
      <c r="I90" s="465">
        <f t="shared" si="18"/>
        <v>1158</v>
      </c>
    </row>
    <row r="91" spans="1:13" ht="16.5">
      <c r="A91" s="463" t="s">
        <v>278</v>
      </c>
      <c r="B91" s="465">
        <v>49</v>
      </c>
      <c r="C91" s="464">
        <v>95</v>
      </c>
      <c r="D91" s="464">
        <v>91</v>
      </c>
      <c r="E91" s="464">
        <v>94</v>
      </c>
      <c r="F91" s="464">
        <v>117</v>
      </c>
      <c r="G91" s="464">
        <v>130</v>
      </c>
      <c r="H91" s="465">
        <v>195</v>
      </c>
      <c r="I91" s="465">
        <f t="shared" si="18"/>
        <v>771</v>
      </c>
    </row>
    <row r="92" spans="1:13" ht="16.5">
      <c r="A92" s="463" t="s">
        <v>279</v>
      </c>
      <c r="B92" s="465">
        <v>147</v>
      </c>
      <c r="C92" s="464">
        <v>122</v>
      </c>
      <c r="D92" s="464">
        <v>92</v>
      </c>
      <c r="E92" s="464">
        <v>119</v>
      </c>
      <c r="F92" s="464">
        <v>143</v>
      </c>
      <c r="G92" s="464">
        <v>224</v>
      </c>
      <c r="H92" s="465">
        <v>160</v>
      </c>
      <c r="I92" s="465">
        <f t="shared" si="18"/>
        <v>1007</v>
      </c>
    </row>
    <row r="93" spans="1:13" ht="16.5">
      <c r="A93" s="463" t="s">
        <v>280</v>
      </c>
      <c r="B93" s="465">
        <v>110</v>
      </c>
      <c r="C93" s="464">
        <v>140</v>
      </c>
      <c r="D93" s="464">
        <v>106</v>
      </c>
      <c r="E93" s="464">
        <v>145</v>
      </c>
      <c r="F93" s="464">
        <v>173</v>
      </c>
      <c r="G93" s="464">
        <v>228</v>
      </c>
      <c r="H93" s="465">
        <v>260</v>
      </c>
      <c r="I93" s="465">
        <f t="shared" si="18"/>
        <v>1162</v>
      </c>
    </row>
    <row r="94" spans="1:13" ht="16.5">
      <c r="A94" s="463" t="s">
        <v>281</v>
      </c>
      <c r="B94" s="465">
        <v>86</v>
      </c>
      <c r="C94" s="464">
        <v>69</v>
      </c>
      <c r="D94" s="464">
        <v>68</v>
      </c>
      <c r="E94" s="464">
        <v>75</v>
      </c>
      <c r="F94" s="464">
        <v>118</v>
      </c>
      <c r="G94" s="464">
        <v>145</v>
      </c>
      <c r="H94" s="465">
        <v>76</v>
      </c>
      <c r="I94" s="465">
        <f t="shared" si="18"/>
        <v>637</v>
      </c>
    </row>
    <row r="95" spans="1:13" ht="16.5">
      <c r="A95" s="463" t="s">
        <v>282</v>
      </c>
      <c r="B95" s="465">
        <v>24</v>
      </c>
      <c r="C95" s="464">
        <v>10</v>
      </c>
      <c r="D95" s="464">
        <v>16</v>
      </c>
      <c r="E95" s="464">
        <v>23</v>
      </c>
      <c r="F95" s="464">
        <v>18</v>
      </c>
      <c r="G95" s="464">
        <v>17</v>
      </c>
      <c r="H95" s="465">
        <v>37</v>
      </c>
      <c r="I95" s="465">
        <f t="shared" si="18"/>
        <v>145</v>
      </c>
    </row>
    <row r="96" spans="1:13" ht="16.5">
      <c r="A96" s="463" t="s">
        <v>283</v>
      </c>
      <c r="B96" s="465">
        <v>19</v>
      </c>
      <c r="C96" s="464">
        <v>27</v>
      </c>
      <c r="D96" s="464">
        <v>20</v>
      </c>
      <c r="E96" s="464">
        <v>32</v>
      </c>
      <c r="F96" s="464">
        <v>26</v>
      </c>
      <c r="G96" s="464">
        <v>31</v>
      </c>
      <c r="H96" s="465">
        <v>37</v>
      </c>
      <c r="I96" s="465">
        <f t="shared" si="18"/>
        <v>192</v>
      </c>
    </row>
    <row r="97" spans="1:9" ht="16.5">
      <c r="A97" s="463" t="s">
        <v>284</v>
      </c>
      <c r="B97" s="465">
        <v>64</v>
      </c>
      <c r="C97" s="464">
        <v>24</v>
      </c>
      <c r="D97" s="464">
        <v>30</v>
      </c>
      <c r="E97" s="464">
        <v>24</v>
      </c>
      <c r="F97" s="464">
        <v>32</v>
      </c>
      <c r="G97" s="464">
        <v>61</v>
      </c>
      <c r="H97" s="465">
        <v>59</v>
      </c>
      <c r="I97" s="465">
        <f t="shared" si="18"/>
        <v>294</v>
      </c>
    </row>
    <row r="98" spans="1:9" ht="16.5">
      <c r="A98" s="463" t="s">
        <v>36</v>
      </c>
      <c r="B98" s="465">
        <v>85</v>
      </c>
      <c r="C98" s="464">
        <v>46</v>
      </c>
      <c r="D98" s="464">
        <v>34</v>
      </c>
      <c r="E98" s="464">
        <v>64</v>
      </c>
      <c r="F98" s="464">
        <v>71</v>
      </c>
      <c r="G98" s="464">
        <v>106</v>
      </c>
      <c r="H98" s="465">
        <v>107</v>
      </c>
      <c r="I98" s="465">
        <f t="shared" si="18"/>
        <v>513</v>
      </c>
    </row>
    <row r="99" spans="1:9" ht="15" customHeight="1">
      <c r="A99" s="1607" t="s">
        <v>525</v>
      </c>
      <c r="B99" s="1608"/>
      <c r="C99" s="1608"/>
      <c r="D99" s="1608"/>
      <c r="E99" s="1608"/>
      <c r="F99" s="1608"/>
      <c r="G99" s="1608"/>
      <c r="H99" s="1608"/>
      <c r="I99" s="1609"/>
    </row>
    <row r="100" spans="1:9">
      <c r="A100" s="461" t="s">
        <v>992</v>
      </c>
      <c r="B100" s="462" t="s">
        <v>1004</v>
      </c>
      <c r="C100" s="462" t="s">
        <v>1005</v>
      </c>
      <c r="D100" s="462" t="s">
        <v>1006</v>
      </c>
      <c r="E100" s="462" t="s">
        <v>1007</v>
      </c>
      <c r="F100" s="462" t="s">
        <v>1008</v>
      </c>
      <c r="G100" s="462" t="s">
        <v>1009</v>
      </c>
      <c r="H100" s="462" t="s">
        <v>1010</v>
      </c>
      <c r="I100" s="462" t="s">
        <v>1000</v>
      </c>
    </row>
    <row r="101" spans="1:9" ht="16.5">
      <c r="A101" s="463" t="s">
        <v>54</v>
      </c>
      <c r="B101" s="604">
        <f t="shared" ref="B101:E110" si="19">B89/B77*100</f>
        <v>39.195979899497488</v>
      </c>
      <c r="C101" s="604">
        <f t="shared" si="19"/>
        <v>46.842105263157897</v>
      </c>
      <c r="D101" s="604">
        <f t="shared" si="19"/>
        <v>56.221198156682028</v>
      </c>
      <c r="E101" s="604">
        <f t="shared" si="19"/>
        <v>44.761904761904766</v>
      </c>
      <c r="F101" s="604">
        <f t="shared" ref="F101:H101" si="20">F89/F77*100</f>
        <v>51.648351648351657</v>
      </c>
      <c r="G101" s="604">
        <f t="shared" si="20"/>
        <v>44.751381215469614</v>
      </c>
      <c r="H101" s="604">
        <f t="shared" si="20"/>
        <v>45.257903494176368</v>
      </c>
      <c r="I101" s="605">
        <f>AVERAGE(B101:H101)</f>
        <v>46.954117777034256</v>
      </c>
    </row>
    <row r="102" spans="1:9" ht="16.5">
      <c r="A102" s="463" t="s">
        <v>277</v>
      </c>
      <c r="B102" s="604">
        <f t="shared" si="19"/>
        <v>40.176600441501101</v>
      </c>
      <c r="C102" s="604">
        <f t="shared" si="19"/>
        <v>46.45669291338583</v>
      </c>
      <c r="D102" s="604">
        <f t="shared" si="19"/>
        <v>55.454545454545453</v>
      </c>
      <c r="E102" s="604">
        <f t="shared" si="19"/>
        <v>41.450777202072537</v>
      </c>
      <c r="F102" s="604">
        <f t="shared" ref="F102:H102" si="21">F90/F78*100</f>
        <v>37.59213759213759</v>
      </c>
      <c r="G102" s="604">
        <f t="shared" si="21"/>
        <v>51.768488745980711</v>
      </c>
      <c r="H102" s="604">
        <f t="shared" si="21"/>
        <v>40.620155038759691</v>
      </c>
      <c r="I102" s="605">
        <f t="shared" ref="I102:I110" si="22">AVERAGE(B102:H102)</f>
        <v>44.788485341197557</v>
      </c>
    </row>
    <row r="103" spans="1:9" ht="16.5">
      <c r="A103" s="463" t="s">
        <v>278</v>
      </c>
      <c r="B103" s="604">
        <f t="shared" si="19"/>
        <v>45.794392523364486</v>
      </c>
      <c r="C103" s="604">
        <f t="shared" si="19"/>
        <v>40.598290598290596</v>
      </c>
      <c r="D103" s="604">
        <f t="shared" si="19"/>
        <v>41.935483870967744</v>
      </c>
      <c r="E103" s="604">
        <f t="shared" si="19"/>
        <v>39.495798319327733</v>
      </c>
      <c r="F103" s="604">
        <f t="shared" ref="F103:H103" si="23">F91/F79*100</f>
        <v>43.984962406015036</v>
      </c>
      <c r="G103" s="604">
        <f t="shared" si="23"/>
        <v>61.611374407582943</v>
      </c>
      <c r="H103" s="604">
        <f t="shared" si="23"/>
        <v>44.31818181818182</v>
      </c>
      <c r="I103" s="605">
        <f t="shared" si="22"/>
        <v>45.391211991961477</v>
      </c>
    </row>
    <row r="104" spans="1:9" ht="16.5">
      <c r="A104" s="463" t="s">
        <v>279</v>
      </c>
      <c r="B104" s="604">
        <f t="shared" si="19"/>
        <v>43.75</v>
      </c>
      <c r="C104" s="604">
        <f t="shared" si="19"/>
        <v>42.361111111111107</v>
      </c>
      <c r="D104" s="604">
        <f t="shared" si="19"/>
        <v>36.363636363636367</v>
      </c>
      <c r="E104" s="604">
        <f t="shared" si="19"/>
        <v>36.060606060606062</v>
      </c>
      <c r="F104" s="604">
        <f t="shared" ref="F104:H104" si="24">F92/F80*100</f>
        <v>36.020151133501258</v>
      </c>
      <c r="G104" s="604">
        <f t="shared" si="24"/>
        <v>43.410852713178294</v>
      </c>
      <c r="H104" s="604">
        <f t="shared" si="24"/>
        <v>35.634743875278396</v>
      </c>
      <c r="I104" s="605">
        <f t="shared" si="22"/>
        <v>39.085871608187354</v>
      </c>
    </row>
    <row r="105" spans="1:9" ht="16.5">
      <c r="A105" s="463" t="s">
        <v>280</v>
      </c>
      <c r="B105" s="604">
        <f t="shared" si="19"/>
        <v>67.901234567901241</v>
      </c>
      <c r="C105" s="604">
        <f t="shared" si="19"/>
        <v>68.965517241379317</v>
      </c>
      <c r="D105" s="604">
        <f t="shared" si="19"/>
        <v>84.126984126984127</v>
      </c>
      <c r="E105" s="604">
        <f t="shared" si="19"/>
        <v>74.742268041237111</v>
      </c>
      <c r="F105" s="604">
        <f t="shared" ref="F105:H105" si="25">F93/F81*100</f>
        <v>80.465116279069775</v>
      </c>
      <c r="G105" s="604">
        <f t="shared" si="25"/>
        <v>79.166666666666657</v>
      </c>
      <c r="H105" s="604">
        <f t="shared" si="25"/>
        <v>74.49856733524355</v>
      </c>
      <c r="I105" s="605">
        <f t="shared" si="22"/>
        <v>75.695193465497397</v>
      </c>
    </row>
    <row r="106" spans="1:9" ht="16.5">
      <c r="A106" s="463" t="s">
        <v>281</v>
      </c>
      <c r="B106" s="604">
        <f t="shared" si="19"/>
        <v>51.49700598802395</v>
      </c>
      <c r="C106" s="604">
        <f t="shared" si="19"/>
        <v>60</v>
      </c>
      <c r="D106" s="604">
        <f t="shared" si="19"/>
        <v>61.818181818181813</v>
      </c>
      <c r="E106" s="604">
        <f t="shared" si="19"/>
        <v>55.147058823529413</v>
      </c>
      <c r="F106" s="604">
        <f t="shared" ref="F106:H106" si="26">F94/F82*100</f>
        <v>76.129032258064512</v>
      </c>
      <c r="G106" s="604">
        <f t="shared" si="26"/>
        <v>94.77124183006535</v>
      </c>
      <c r="H106" s="604">
        <f t="shared" si="26"/>
        <v>55.072463768115945</v>
      </c>
      <c r="I106" s="605">
        <f t="shared" si="22"/>
        <v>64.919283497997284</v>
      </c>
    </row>
    <row r="107" spans="1:9" ht="16.5">
      <c r="A107" s="463" t="s">
        <v>282</v>
      </c>
      <c r="B107" s="604">
        <f t="shared" si="19"/>
        <v>85.714285714285708</v>
      </c>
      <c r="C107" s="604">
        <f t="shared" si="19"/>
        <v>50</v>
      </c>
      <c r="D107" s="604">
        <f t="shared" si="19"/>
        <v>88.888888888888886</v>
      </c>
      <c r="E107" s="604">
        <f t="shared" si="19"/>
        <v>88.461538461538453</v>
      </c>
      <c r="F107" s="604">
        <f t="shared" ref="F107:H107" si="27">F95/F83*100</f>
        <v>75</v>
      </c>
      <c r="G107" s="604">
        <f t="shared" si="27"/>
        <v>68</v>
      </c>
      <c r="H107" s="604">
        <f t="shared" si="27"/>
        <v>90.243902439024396</v>
      </c>
      <c r="I107" s="605">
        <f t="shared" si="22"/>
        <v>78.044087929105345</v>
      </c>
    </row>
    <row r="108" spans="1:9" ht="16.5">
      <c r="A108" s="463" t="s">
        <v>283</v>
      </c>
      <c r="B108" s="604">
        <f t="shared" si="19"/>
        <v>73.076923076923066</v>
      </c>
      <c r="C108" s="604">
        <f t="shared" si="19"/>
        <v>90</v>
      </c>
      <c r="D108" s="604">
        <f t="shared" si="19"/>
        <v>83.333333333333343</v>
      </c>
      <c r="E108" s="604">
        <f t="shared" si="19"/>
        <v>65.306122448979593</v>
      </c>
      <c r="F108" s="604">
        <f t="shared" ref="F108:H108" si="28">F96/F84*100</f>
        <v>68.421052631578945</v>
      </c>
      <c r="G108" s="604">
        <f t="shared" si="28"/>
        <v>103.33333333333334</v>
      </c>
      <c r="H108" s="604">
        <f t="shared" si="28"/>
        <v>66.071428571428569</v>
      </c>
      <c r="I108" s="605">
        <f t="shared" si="22"/>
        <v>78.506027627939559</v>
      </c>
    </row>
    <row r="109" spans="1:9" ht="16.5">
      <c r="A109" s="463" t="s">
        <v>284</v>
      </c>
      <c r="B109" s="604">
        <f t="shared" si="19"/>
        <v>34.782608695652172</v>
      </c>
      <c r="C109" s="604">
        <f t="shared" si="19"/>
        <v>32.432432432432435</v>
      </c>
      <c r="D109" s="604">
        <f t="shared" si="19"/>
        <v>37.5</v>
      </c>
      <c r="E109" s="604">
        <f t="shared" si="19"/>
        <v>40.677966101694921</v>
      </c>
      <c r="F109" s="604">
        <f t="shared" ref="F109:H109" si="29">F97/F85*100</f>
        <v>48.484848484848484</v>
      </c>
      <c r="G109" s="604">
        <f t="shared" si="29"/>
        <v>35.882352941176471</v>
      </c>
      <c r="H109" s="604">
        <f t="shared" si="29"/>
        <v>46.09375</v>
      </c>
      <c r="I109" s="605">
        <f t="shared" si="22"/>
        <v>39.407708379400638</v>
      </c>
    </row>
    <row r="110" spans="1:9" ht="16.5">
      <c r="A110" s="463" t="s">
        <v>36</v>
      </c>
      <c r="B110" s="604">
        <f t="shared" si="19"/>
        <v>62.962962962962962</v>
      </c>
      <c r="C110" s="604">
        <f t="shared" si="19"/>
        <v>80.701754385964904</v>
      </c>
      <c r="D110" s="604">
        <f t="shared" si="19"/>
        <v>64.15094339622641</v>
      </c>
      <c r="E110" s="604">
        <f t="shared" si="19"/>
        <v>70.329670329670336</v>
      </c>
      <c r="F110" s="604">
        <f t="shared" ref="F110:H110" si="30">F98/F86*100</f>
        <v>46.103896103896105</v>
      </c>
      <c r="G110" s="604">
        <f t="shared" si="30"/>
        <v>67.948717948717956</v>
      </c>
      <c r="H110" s="604">
        <f t="shared" si="30"/>
        <v>46.320346320346324</v>
      </c>
      <c r="I110" s="605">
        <f t="shared" si="22"/>
        <v>62.645470206826431</v>
      </c>
    </row>
    <row r="111" spans="1:9" ht="15" customHeight="1">
      <c r="A111" s="1607" t="s">
        <v>665</v>
      </c>
      <c r="B111" s="1608"/>
      <c r="C111" s="1608"/>
      <c r="D111" s="1608"/>
      <c r="E111" s="1608"/>
      <c r="F111" s="1608"/>
      <c r="G111" s="1608"/>
      <c r="H111" s="1608"/>
      <c r="I111" s="1609"/>
    </row>
    <row r="112" spans="1:9">
      <c r="A112" s="461" t="s">
        <v>992</v>
      </c>
      <c r="B112" s="462" t="s">
        <v>1004</v>
      </c>
      <c r="C112" s="462" t="s">
        <v>1005</v>
      </c>
      <c r="D112" s="462" t="s">
        <v>1006</v>
      </c>
      <c r="E112" s="462" t="s">
        <v>1007</v>
      </c>
      <c r="F112" s="462" t="s">
        <v>1008</v>
      </c>
      <c r="G112" s="462" t="s">
        <v>1009</v>
      </c>
      <c r="H112" s="462" t="s">
        <v>1010</v>
      </c>
      <c r="I112" s="462" t="s">
        <v>1000</v>
      </c>
    </row>
    <row r="113" spans="1:12" ht="16.5">
      <c r="A113" s="463" t="s">
        <v>54</v>
      </c>
      <c r="B113" s="467">
        <f>B65/B89</f>
        <v>147.47</v>
      </c>
      <c r="C113" s="467">
        <f t="shared" ref="C113:I113" si="31">C65/C89</f>
        <v>146.24887640449438</v>
      </c>
      <c r="D113" s="467">
        <f t="shared" si="31"/>
        <v>141.88131147540983</v>
      </c>
      <c r="E113" s="467">
        <f t="shared" si="31"/>
        <v>146.61521276595744</v>
      </c>
      <c r="F113" s="467">
        <f t="shared" si="31"/>
        <v>141.77290780141843</v>
      </c>
      <c r="G113" s="467">
        <f t="shared" si="31"/>
        <v>165.88975308641974</v>
      </c>
      <c r="H113" s="467">
        <f t="shared" si="31"/>
        <v>141.04996323529411</v>
      </c>
      <c r="I113" s="467">
        <f t="shared" si="31"/>
        <v>147.01447807933192</v>
      </c>
    </row>
    <row r="114" spans="1:12" ht="16.5">
      <c r="A114" s="463" t="s">
        <v>277</v>
      </c>
      <c r="B114" s="467">
        <f t="shared" ref="B114:I114" si="32">B66/B90</f>
        <v>162.4560989010989</v>
      </c>
      <c r="C114" s="467">
        <f t="shared" si="32"/>
        <v>132.39338983050848</v>
      </c>
      <c r="D114" s="467">
        <f t="shared" si="32"/>
        <v>165.24696721311477</v>
      </c>
      <c r="E114" s="467">
        <f t="shared" si="32"/>
        <v>146.70162499999998</v>
      </c>
      <c r="F114" s="467">
        <f t="shared" si="32"/>
        <v>140.01633986928104</v>
      </c>
      <c r="G114" s="467">
        <f t="shared" si="32"/>
        <v>162.30118012422361</v>
      </c>
      <c r="H114" s="467">
        <f t="shared" si="32"/>
        <v>153.72301526717558</v>
      </c>
      <c r="I114" s="467">
        <f t="shared" si="32"/>
        <v>152.5477029360967</v>
      </c>
    </row>
    <row r="115" spans="1:12" ht="16.5">
      <c r="A115" s="463" t="s">
        <v>278</v>
      </c>
      <c r="B115" s="467">
        <f t="shared" ref="B115:I115" si="33">B67/B91</f>
        <v>150.05326530612246</v>
      </c>
      <c r="C115" s="467">
        <f t="shared" si="33"/>
        <v>122.42536842105262</v>
      </c>
      <c r="D115" s="467">
        <f t="shared" si="33"/>
        <v>133.22252747252747</v>
      </c>
      <c r="E115" s="467">
        <f t="shared" si="33"/>
        <v>111.01042553191489</v>
      </c>
      <c r="F115" s="467">
        <f t="shared" si="33"/>
        <v>130.02726495726498</v>
      </c>
      <c r="G115" s="467">
        <f t="shared" si="33"/>
        <v>116.27846153846154</v>
      </c>
      <c r="H115" s="467">
        <f t="shared" si="33"/>
        <v>134.48184615384616</v>
      </c>
      <c r="I115" s="467">
        <f t="shared" si="33"/>
        <v>127.23035019455254</v>
      </c>
    </row>
    <row r="116" spans="1:12" ht="16.5">
      <c r="A116" s="463" t="s">
        <v>279</v>
      </c>
      <c r="B116" s="467">
        <f t="shared" ref="B116:I116" si="34">B68/B92</f>
        <v>123.26666666666667</v>
      </c>
      <c r="C116" s="467">
        <f t="shared" si="34"/>
        <v>139.53229508196719</v>
      </c>
      <c r="D116" s="467">
        <f t="shared" si="34"/>
        <v>126.4179347826087</v>
      </c>
      <c r="E116" s="467">
        <f t="shared" si="34"/>
        <v>150.21</v>
      </c>
      <c r="F116" s="467">
        <f t="shared" si="34"/>
        <v>175.30216783216784</v>
      </c>
      <c r="G116" s="467">
        <f t="shared" si="34"/>
        <v>158.89223214285715</v>
      </c>
      <c r="H116" s="467">
        <f t="shared" si="34"/>
        <v>281.99856249999999</v>
      </c>
      <c r="I116" s="467">
        <f t="shared" si="34"/>
        <v>169.24371400198612</v>
      </c>
    </row>
    <row r="117" spans="1:12" ht="16.5">
      <c r="A117" s="463" t="s">
        <v>280</v>
      </c>
      <c r="B117" s="467">
        <f t="shared" ref="B117:I117" si="35">B69/B93</f>
        <v>161.07790909090909</v>
      </c>
      <c r="C117" s="467">
        <f t="shared" si="35"/>
        <v>150.76185714285714</v>
      </c>
      <c r="D117" s="467">
        <f t="shared" si="35"/>
        <v>126.89018867924528</v>
      </c>
      <c r="E117" s="467">
        <f t="shared" si="35"/>
        <v>156.65799999999999</v>
      </c>
      <c r="F117" s="467">
        <f t="shared" si="35"/>
        <v>170.64988439306359</v>
      </c>
      <c r="G117" s="467">
        <f t="shared" si="35"/>
        <v>140.59697368421052</v>
      </c>
      <c r="H117" s="467">
        <f t="shared" si="35"/>
        <v>157.43592307692307</v>
      </c>
      <c r="I117" s="467">
        <f t="shared" si="35"/>
        <v>152.75635111876073</v>
      </c>
    </row>
    <row r="118" spans="1:12" ht="16.5">
      <c r="A118" s="463" t="s">
        <v>281</v>
      </c>
      <c r="B118" s="467">
        <f t="shared" ref="B118:I118" si="36">B70/B94</f>
        <v>134.77534883720929</v>
      </c>
      <c r="C118" s="467">
        <f t="shared" si="36"/>
        <v>141.18579710144928</v>
      </c>
      <c r="D118" s="467">
        <f t="shared" si="36"/>
        <v>144.4229411764706</v>
      </c>
      <c r="E118" s="467">
        <f t="shared" si="36"/>
        <v>128.11786666666666</v>
      </c>
      <c r="F118" s="467">
        <f t="shared" si="36"/>
        <v>120.17398305084747</v>
      </c>
      <c r="G118" s="467">
        <f t="shared" si="36"/>
        <v>82.564206896551724</v>
      </c>
      <c r="H118" s="467">
        <f t="shared" si="36"/>
        <v>118.49697368421053</v>
      </c>
      <c r="I118" s="467">
        <f t="shared" si="36"/>
        <v>119.18400313971743</v>
      </c>
    </row>
    <row r="119" spans="1:12" ht="16.5">
      <c r="A119" s="463" t="s">
        <v>282</v>
      </c>
      <c r="B119" s="467">
        <f t="shared" ref="B119:I119" si="37">B71/B95</f>
        <v>117.03541666666666</v>
      </c>
      <c r="C119" s="467">
        <f t="shared" si="37"/>
        <v>92.082999999999998</v>
      </c>
      <c r="D119" s="467">
        <f t="shared" si="37"/>
        <v>106.075</v>
      </c>
      <c r="E119" s="467">
        <f t="shared" si="37"/>
        <v>119.46130434782609</v>
      </c>
      <c r="F119" s="467">
        <f t="shared" si="37"/>
        <v>123.38888888888889</v>
      </c>
      <c r="G119" s="467">
        <f t="shared" si="37"/>
        <v>96.835294117647067</v>
      </c>
      <c r="H119" s="467">
        <f t="shared" si="37"/>
        <v>150.89405405405404</v>
      </c>
      <c r="I119" s="467">
        <f t="shared" si="37"/>
        <v>121.55013793103448</v>
      </c>
    </row>
    <row r="120" spans="1:12" ht="16.5">
      <c r="A120" s="463" t="s">
        <v>283</v>
      </c>
      <c r="B120" s="467">
        <f t="shared" ref="B120:I120" si="38">B72/B96</f>
        <v>122.75526315789473</v>
      </c>
      <c r="C120" s="467">
        <f t="shared" si="38"/>
        <v>87.257037037037037</v>
      </c>
      <c r="D120" s="467">
        <f t="shared" si="38"/>
        <v>135.0635</v>
      </c>
      <c r="E120" s="467">
        <f t="shared" si="38"/>
        <v>95.293750000000003</v>
      </c>
      <c r="F120" s="467">
        <f t="shared" si="38"/>
        <v>119.78576923076922</v>
      </c>
      <c r="G120" s="467">
        <f t="shared" si="38"/>
        <v>99.516451612903239</v>
      </c>
      <c r="H120" s="467">
        <f t="shared" si="38"/>
        <v>110.26702702702703</v>
      </c>
      <c r="I120" s="467">
        <f t="shared" si="38"/>
        <v>107.90770833333335</v>
      </c>
    </row>
    <row r="121" spans="1:12" ht="16.5">
      <c r="A121" s="463" t="s">
        <v>284</v>
      </c>
      <c r="B121" s="467">
        <f t="shared" ref="B121:I121" si="39">B73/B97</f>
        <v>90.575781250000006</v>
      </c>
      <c r="C121" s="467">
        <f t="shared" si="39"/>
        <v>98.997500000000002</v>
      </c>
      <c r="D121" s="467">
        <f t="shared" si="39"/>
        <v>118.97199999999999</v>
      </c>
      <c r="E121" s="467">
        <f t="shared" si="39"/>
        <v>107.1075</v>
      </c>
      <c r="F121" s="467">
        <f t="shared" si="39"/>
        <v>91.512187499999996</v>
      </c>
      <c r="G121" s="467">
        <f t="shared" si="39"/>
        <v>105.14786885245903</v>
      </c>
      <c r="H121" s="467">
        <f t="shared" si="39"/>
        <v>117.75745762711864</v>
      </c>
      <c r="I121" s="467">
        <f t="shared" si="39"/>
        <v>104.09057823129253</v>
      </c>
    </row>
    <row r="122" spans="1:12" ht="16.5">
      <c r="A122" s="463" t="s">
        <v>36</v>
      </c>
      <c r="B122" s="467">
        <f t="shared" ref="B122:I122" si="40">B74/B98</f>
        <v>117.01176470588236</v>
      </c>
      <c r="C122" s="467">
        <f t="shared" si="40"/>
        <v>70.873260869565215</v>
      </c>
      <c r="D122" s="467">
        <f t="shared" si="40"/>
        <v>80.597941176470584</v>
      </c>
      <c r="E122" s="467">
        <f t="shared" si="40"/>
        <v>105.41500000000001</v>
      </c>
      <c r="F122" s="467">
        <f t="shared" si="40"/>
        <v>97.371549295774656</v>
      </c>
      <c r="G122" s="467">
        <f t="shared" si="40"/>
        <v>102.96981132075472</v>
      </c>
      <c r="H122" s="467">
        <f t="shared" si="40"/>
        <v>141.03224299065423</v>
      </c>
      <c r="I122" s="467">
        <f t="shared" si="40"/>
        <v>108.40485380116959</v>
      </c>
    </row>
    <row r="123" spans="1:12" ht="23.25">
      <c r="A123" s="1612" t="s">
        <v>1011</v>
      </c>
      <c r="B123" s="1603"/>
      <c r="C123" s="1603"/>
      <c r="D123" s="1603"/>
      <c r="E123" s="1603"/>
      <c r="F123" s="1603"/>
      <c r="G123" s="1603"/>
      <c r="H123" s="1603"/>
      <c r="I123" s="1603"/>
    </row>
    <row r="124" spans="1:12">
      <c r="A124" s="1604" t="s">
        <v>991</v>
      </c>
      <c r="B124" s="1605"/>
      <c r="C124" s="1605"/>
      <c r="D124" s="1605"/>
      <c r="E124" s="1605"/>
      <c r="F124" s="1605"/>
      <c r="G124" s="1605"/>
      <c r="H124" s="1605"/>
      <c r="I124" s="1606"/>
    </row>
    <row r="125" spans="1:12">
      <c r="A125" s="461" t="s">
        <v>992</v>
      </c>
      <c r="B125" s="462" t="s">
        <v>1012</v>
      </c>
      <c r="C125" s="462" t="s">
        <v>1013</v>
      </c>
      <c r="D125" s="462" t="s">
        <v>1014</v>
      </c>
      <c r="E125" s="462" t="s">
        <v>1015</v>
      </c>
      <c r="F125" s="531">
        <v>44203</v>
      </c>
      <c r="G125" s="531">
        <v>44234</v>
      </c>
      <c r="H125" s="531">
        <v>44262</v>
      </c>
      <c r="I125" s="462" t="s">
        <v>1000</v>
      </c>
    </row>
    <row r="126" spans="1:12" ht="16.5">
      <c r="A126" s="463" t="s">
        <v>54</v>
      </c>
      <c r="B126" s="467">
        <v>14363.85</v>
      </c>
      <c r="C126" s="467">
        <v>16158.25</v>
      </c>
      <c r="D126" s="467">
        <v>14908.8</v>
      </c>
      <c r="E126" s="467">
        <v>22408.240000000002</v>
      </c>
      <c r="F126" s="467">
        <v>28348.16</v>
      </c>
      <c r="G126" s="467">
        <v>35100.25</v>
      </c>
      <c r="H126" s="467">
        <v>40552.480000000003</v>
      </c>
      <c r="I126" s="466">
        <f t="shared" ref="I126:I135" si="41">SUM(B126:H126)</f>
        <v>171840.03</v>
      </c>
    </row>
    <row r="127" spans="1:12" ht="16.5">
      <c r="A127" s="463" t="s">
        <v>277</v>
      </c>
      <c r="B127" s="467">
        <v>30076.2</v>
      </c>
      <c r="C127" s="467">
        <v>15778.09</v>
      </c>
      <c r="D127" s="467">
        <v>16027.44</v>
      </c>
      <c r="E127" s="467">
        <v>20188.310000000001</v>
      </c>
      <c r="F127" s="467">
        <v>27634.11</v>
      </c>
      <c r="G127" s="467">
        <v>36001.78</v>
      </c>
      <c r="H127" s="467">
        <v>46755.77</v>
      </c>
      <c r="I127" s="466">
        <f t="shared" si="41"/>
        <v>192461.69999999998</v>
      </c>
    </row>
    <row r="128" spans="1:12" ht="16.5">
      <c r="A128" s="463" t="s">
        <v>278</v>
      </c>
      <c r="B128" s="467">
        <v>7516.12</v>
      </c>
      <c r="C128" s="467">
        <v>13651.73</v>
      </c>
      <c r="D128" s="467">
        <v>13197.9</v>
      </c>
      <c r="E128" s="467">
        <v>14139.31</v>
      </c>
      <c r="F128" s="467">
        <v>16208.23</v>
      </c>
      <c r="G128" s="467">
        <v>21362.58</v>
      </c>
      <c r="H128" s="467">
        <v>28997.47</v>
      </c>
      <c r="I128" s="466">
        <f t="shared" si="41"/>
        <v>115073.34</v>
      </c>
      <c r="K128" s="1611" t="s">
        <v>1011</v>
      </c>
      <c r="L128" s="1611"/>
    </row>
    <row r="129" spans="1:12" ht="16.5">
      <c r="A129" s="463" t="s">
        <v>279</v>
      </c>
      <c r="B129" s="467">
        <v>21491.457999999999</v>
      </c>
      <c r="C129" s="467">
        <v>15136</v>
      </c>
      <c r="D129" s="467">
        <v>20580.810000000001</v>
      </c>
      <c r="E129" s="467">
        <v>24859.05</v>
      </c>
      <c r="F129" s="467">
        <v>31133.56</v>
      </c>
      <c r="G129" s="467">
        <v>31443.81</v>
      </c>
      <c r="H129" s="467">
        <v>44147.73</v>
      </c>
      <c r="I129" s="466">
        <f t="shared" si="41"/>
        <v>188792.41800000001</v>
      </c>
      <c r="K129" s="1610" t="s">
        <v>445</v>
      </c>
      <c r="L129" s="1610"/>
    </row>
    <row r="130" spans="1:12" ht="16.5">
      <c r="A130" s="463" t="s">
        <v>280</v>
      </c>
      <c r="B130" s="467">
        <v>18120.46</v>
      </c>
      <c r="C130" s="467">
        <v>16598.580000000002</v>
      </c>
      <c r="D130" s="467">
        <v>23303.19</v>
      </c>
      <c r="E130" s="467">
        <v>21223.21</v>
      </c>
      <c r="F130" s="467">
        <v>32187.200000000001</v>
      </c>
      <c r="G130" s="467">
        <v>44524.52</v>
      </c>
      <c r="H130" s="467">
        <v>52054.1</v>
      </c>
      <c r="I130" s="466">
        <f t="shared" si="41"/>
        <v>208011.26</v>
      </c>
      <c r="K130" s="532" t="s">
        <v>991</v>
      </c>
      <c r="L130" s="533">
        <f>I126+I127+I128+I129+I130</f>
        <v>876178.74799999991</v>
      </c>
    </row>
    <row r="131" spans="1:12" ht="16.5">
      <c r="A131" s="463" t="s">
        <v>281</v>
      </c>
      <c r="B131" s="467">
        <v>8956.16</v>
      </c>
      <c r="C131" s="467">
        <v>8863.86</v>
      </c>
      <c r="D131" s="467">
        <v>6768.14</v>
      </c>
      <c r="E131" s="467">
        <v>14663.5</v>
      </c>
      <c r="F131" s="467">
        <v>13630.85</v>
      </c>
      <c r="G131" s="467">
        <v>17360.54</v>
      </c>
      <c r="H131" s="467">
        <v>17252.82</v>
      </c>
      <c r="I131" s="466">
        <f t="shared" si="41"/>
        <v>87495.87</v>
      </c>
      <c r="K131" s="532" t="s">
        <v>1001</v>
      </c>
      <c r="L131" s="1">
        <f>SUM(I138:I142)</f>
        <v>12202</v>
      </c>
    </row>
    <row r="132" spans="1:12" ht="16.5">
      <c r="A132" s="463" t="s">
        <v>282</v>
      </c>
      <c r="B132" s="467">
        <v>4575.5200000000004</v>
      </c>
      <c r="C132" s="467">
        <v>2600.38</v>
      </c>
      <c r="D132" s="467">
        <v>1812.67</v>
      </c>
      <c r="E132" s="467">
        <v>2483.34</v>
      </c>
      <c r="F132" s="467">
        <v>2948.96</v>
      </c>
      <c r="G132" s="467">
        <v>4922.03</v>
      </c>
      <c r="H132" s="467">
        <v>6137.94</v>
      </c>
      <c r="I132" s="466">
        <f t="shared" si="41"/>
        <v>25480.839999999997</v>
      </c>
      <c r="K132" s="532" t="s">
        <v>49</v>
      </c>
      <c r="L132" s="1">
        <f>SUM(I150:I154)</f>
        <v>5855</v>
      </c>
    </row>
    <row r="133" spans="1:12" ht="16.5">
      <c r="A133" s="463" t="s">
        <v>283</v>
      </c>
      <c r="B133" s="467">
        <v>3924.8</v>
      </c>
      <c r="C133" s="467">
        <v>3633.92</v>
      </c>
      <c r="D133" s="467">
        <v>3098.28</v>
      </c>
      <c r="E133" s="467">
        <v>2130.19</v>
      </c>
      <c r="F133" s="467">
        <v>2212.94</v>
      </c>
      <c r="G133" s="467">
        <v>2261.73</v>
      </c>
      <c r="H133" s="467">
        <v>5434.47</v>
      </c>
      <c r="I133" s="466">
        <f t="shared" si="41"/>
        <v>22696.33</v>
      </c>
      <c r="K133" s="532" t="s">
        <v>525</v>
      </c>
      <c r="L133" s="606">
        <f>L132/L131</f>
        <v>0.47983937059498444</v>
      </c>
    </row>
    <row r="134" spans="1:12" ht="16.5">
      <c r="A134" s="463" t="s">
        <v>284</v>
      </c>
      <c r="B134" s="467">
        <v>6515.05</v>
      </c>
      <c r="C134" s="467">
        <v>2928.52</v>
      </c>
      <c r="D134" s="467">
        <v>2950.27</v>
      </c>
      <c r="E134" s="467">
        <v>2781.79</v>
      </c>
      <c r="F134" s="467">
        <v>3837.29</v>
      </c>
      <c r="G134" s="467">
        <v>4275.37</v>
      </c>
      <c r="H134" s="467">
        <v>9113.36</v>
      </c>
      <c r="I134" s="466">
        <f t="shared" si="41"/>
        <v>32401.65</v>
      </c>
      <c r="K134" s="532" t="s">
        <v>48</v>
      </c>
      <c r="L134" s="533">
        <f>AVERAGE(I174:I178)</f>
        <v>148.67283772712676</v>
      </c>
    </row>
    <row r="135" spans="1:12" ht="16.5">
      <c r="A135" s="463" t="s">
        <v>36</v>
      </c>
      <c r="B135" s="467">
        <v>8353</v>
      </c>
      <c r="C135" s="467">
        <v>5486.1</v>
      </c>
      <c r="D135" s="467">
        <v>8172.21</v>
      </c>
      <c r="E135" s="467">
        <v>7035.55</v>
      </c>
      <c r="F135" s="467">
        <v>10533.12</v>
      </c>
      <c r="G135" s="467">
        <v>7560.12</v>
      </c>
      <c r="H135" s="467">
        <v>18346.63</v>
      </c>
      <c r="I135" s="466">
        <f t="shared" si="41"/>
        <v>65486.73000000001</v>
      </c>
      <c r="K135" s="1610" t="s">
        <v>453</v>
      </c>
      <c r="L135" s="1610"/>
    </row>
    <row r="136" spans="1:12">
      <c r="A136" s="1607" t="s">
        <v>1001</v>
      </c>
      <c r="B136" s="1608"/>
      <c r="C136" s="1608"/>
      <c r="D136" s="1608"/>
      <c r="E136" s="1608"/>
      <c r="F136" s="1608"/>
      <c r="G136" s="1608"/>
      <c r="H136" s="1608"/>
      <c r="I136" s="1609"/>
      <c r="K136" s="532" t="s">
        <v>991</v>
      </c>
      <c r="L136" s="533">
        <f>I131+I132+I133+I134+I135</f>
        <v>233561.41999999998</v>
      </c>
    </row>
    <row r="137" spans="1:12">
      <c r="A137" s="461" t="s">
        <v>992</v>
      </c>
      <c r="B137" s="462" t="s">
        <v>1012</v>
      </c>
      <c r="C137" s="462" t="s">
        <v>1013</v>
      </c>
      <c r="D137" s="462" t="s">
        <v>1014</v>
      </c>
      <c r="E137" s="462" t="s">
        <v>1015</v>
      </c>
      <c r="F137" s="531">
        <v>44203</v>
      </c>
      <c r="G137" s="531">
        <v>44234</v>
      </c>
      <c r="H137" s="531">
        <v>44262</v>
      </c>
      <c r="I137" s="462" t="s">
        <v>1000</v>
      </c>
      <c r="K137" s="532" t="s">
        <v>1001</v>
      </c>
      <c r="L137" s="1">
        <f>SUM(I143:I147)</f>
        <v>3254</v>
      </c>
    </row>
    <row r="138" spans="1:12" ht="16.5">
      <c r="A138" s="463" t="s">
        <v>54</v>
      </c>
      <c r="B138" s="464">
        <v>208</v>
      </c>
      <c r="C138" s="464">
        <v>262</v>
      </c>
      <c r="D138" s="464">
        <v>228</v>
      </c>
      <c r="E138" s="464">
        <v>301</v>
      </c>
      <c r="F138" s="464">
        <v>367</v>
      </c>
      <c r="G138" s="464">
        <v>484</v>
      </c>
      <c r="H138" s="464">
        <v>607</v>
      </c>
      <c r="I138" s="465">
        <f t="shared" ref="I138:I147" si="42">SUM(B138:H138)</f>
        <v>2457</v>
      </c>
      <c r="K138" s="532" t="s">
        <v>49</v>
      </c>
      <c r="L138" s="1">
        <f>SUM(I155:I159)</f>
        <v>2000</v>
      </c>
    </row>
    <row r="139" spans="1:12" ht="16.5">
      <c r="A139" s="463" t="s">
        <v>277</v>
      </c>
      <c r="B139" s="464">
        <v>545</v>
      </c>
      <c r="C139" s="464">
        <v>312</v>
      </c>
      <c r="D139" s="464">
        <v>305</v>
      </c>
      <c r="E139" s="464">
        <v>222</v>
      </c>
      <c r="F139" s="464">
        <v>461</v>
      </c>
      <c r="G139" s="464">
        <v>492</v>
      </c>
      <c r="H139" s="464">
        <v>585</v>
      </c>
      <c r="I139" s="465">
        <f t="shared" si="42"/>
        <v>2922</v>
      </c>
      <c r="K139" s="532" t="s">
        <v>525</v>
      </c>
      <c r="L139" s="606">
        <f>L138/L137</f>
        <v>0.61462814996926862</v>
      </c>
    </row>
    <row r="140" spans="1:12" ht="16.5">
      <c r="A140" s="463" t="s">
        <v>278</v>
      </c>
      <c r="B140" s="464">
        <v>109</v>
      </c>
      <c r="C140" s="464">
        <v>190</v>
      </c>
      <c r="D140" s="464">
        <v>230</v>
      </c>
      <c r="E140" s="464">
        <v>288</v>
      </c>
      <c r="F140" s="464">
        <v>306</v>
      </c>
      <c r="G140" s="464">
        <v>404</v>
      </c>
      <c r="H140" s="464">
        <v>378</v>
      </c>
      <c r="I140" s="465">
        <f t="shared" si="42"/>
        <v>1905</v>
      </c>
      <c r="K140" s="532" t="s">
        <v>48</v>
      </c>
      <c r="L140" s="533">
        <f>AVERAGE(I179:I183)</f>
        <v>118.66968422409941</v>
      </c>
    </row>
    <row r="141" spans="1:12" ht="16.5">
      <c r="A141" s="463" t="s">
        <v>279</v>
      </c>
      <c r="B141" s="464">
        <v>449</v>
      </c>
      <c r="C141" s="464">
        <v>284</v>
      </c>
      <c r="D141" s="464">
        <v>267</v>
      </c>
      <c r="E141" s="464">
        <v>374</v>
      </c>
      <c r="F141" s="464">
        <v>489</v>
      </c>
      <c r="G141" s="464">
        <v>544</v>
      </c>
      <c r="H141" s="464">
        <v>689</v>
      </c>
      <c r="I141" s="465">
        <f t="shared" si="42"/>
        <v>3096</v>
      </c>
      <c r="K141" s="1611" t="s">
        <v>1002</v>
      </c>
      <c r="L141" s="1611"/>
    </row>
    <row r="142" spans="1:12" ht="16.5">
      <c r="A142" s="463" t="s">
        <v>280</v>
      </c>
      <c r="B142" s="464">
        <v>123</v>
      </c>
      <c r="C142" s="464">
        <v>205</v>
      </c>
      <c r="D142" s="464">
        <v>217</v>
      </c>
      <c r="E142" s="464">
        <v>201</v>
      </c>
      <c r="F142" s="464">
        <v>306</v>
      </c>
      <c r="G142" s="464">
        <v>383</v>
      </c>
      <c r="H142" s="464">
        <v>387</v>
      </c>
      <c r="I142" s="465">
        <f t="shared" si="42"/>
        <v>1822</v>
      </c>
      <c r="K142" s="532" t="s">
        <v>991</v>
      </c>
      <c r="L142" s="533">
        <f>L136+L130</f>
        <v>1109740.1679999998</v>
      </c>
    </row>
    <row r="143" spans="1:12" ht="16.5">
      <c r="A143" s="463" t="s">
        <v>281</v>
      </c>
      <c r="B143" s="464">
        <v>160</v>
      </c>
      <c r="C143" s="464">
        <v>125</v>
      </c>
      <c r="D143" s="464">
        <v>87</v>
      </c>
      <c r="E143" s="464">
        <v>118</v>
      </c>
      <c r="F143" s="464">
        <v>140</v>
      </c>
      <c r="G143" s="464">
        <v>209</v>
      </c>
      <c r="H143" s="464">
        <v>199</v>
      </c>
      <c r="I143" s="465">
        <f t="shared" si="42"/>
        <v>1038</v>
      </c>
      <c r="K143" s="532" t="s">
        <v>1001</v>
      </c>
      <c r="L143" s="1">
        <f>L131+L137</f>
        <v>15456</v>
      </c>
    </row>
    <row r="144" spans="1:12" ht="16.5">
      <c r="A144" s="463" t="s">
        <v>282</v>
      </c>
      <c r="B144" s="464">
        <v>33</v>
      </c>
      <c r="C144" s="464">
        <v>24</v>
      </c>
      <c r="D144" s="464">
        <v>21</v>
      </c>
      <c r="E144" s="464">
        <v>24</v>
      </c>
      <c r="F144" s="464">
        <v>30</v>
      </c>
      <c r="G144" s="464">
        <v>39</v>
      </c>
      <c r="H144" s="464">
        <v>48</v>
      </c>
      <c r="I144" s="465">
        <f t="shared" si="42"/>
        <v>219</v>
      </c>
      <c r="K144" s="532" t="s">
        <v>49</v>
      </c>
      <c r="L144" s="1">
        <f>L132+L138</f>
        <v>7855</v>
      </c>
    </row>
    <row r="145" spans="1:12" ht="16.5">
      <c r="A145" s="463" t="s">
        <v>283</v>
      </c>
      <c r="B145" s="464">
        <v>48</v>
      </c>
      <c r="C145" s="464">
        <v>25</v>
      </c>
      <c r="D145" s="464">
        <v>38</v>
      </c>
      <c r="E145" s="464">
        <v>34</v>
      </c>
      <c r="F145" s="464">
        <v>38</v>
      </c>
      <c r="G145" s="464">
        <v>40</v>
      </c>
      <c r="H145" s="464">
        <v>51</v>
      </c>
      <c r="I145" s="465">
        <f t="shared" si="42"/>
        <v>274</v>
      </c>
      <c r="K145" s="532" t="s">
        <v>525</v>
      </c>
      <c r="L145" s="606">
        <f>L144/L143</f>
        <v>0.5082168737060041</v>
      </c>
    </row>
    <row r="146" spans="1:12" ht="16.5">
      <c r="A146" s="463" t="s">
        <v>284</v>
      </c>
      <c r="B146" s="464">
        <v>208</v>
      </c>
      <c r="C146" s="464">
        <v>57</v>
      </c>
      <c r="D146" s="464">
        <v>55</v>
      </c>
      <c r="E146" s="464">
        <v>87</v>
      </c>
      <c r="F146" s="464">
        <v>79</v>
      </c>
      <c r="G146" s="464">
        <v>83</v>
      </c>
      <c r="H146" s="464">
        <v>132</v>
      </c>
      <c r="I146" s="465">
        <f t="shared" si="42"/>
        <v>701</v>
      </c>
      <c r="K146" s="532" t="s">
        <v>48</v>
      </c>
      <c r="L146" s="533">
        <f>AVERAGE(L134,L140)</f>
        <v>133.67126097561308</v>
      </c>
    </row>
    <row r="147" spans="1:12" ht="16.5">
      <c r="A147" s="463" t="s">
        <v>36</v>
      </c>
      <c r="B147" s="464">
        <v>138</v>
      </c>
      <c r="C147" s="464">
        <v>111</v>
      </c>
      <c r="D147" s="464">
        <v>120</v>
      </c>
      <c r="E147" s="464">
        <v>155</v>
      </c>
      <c r="F147" s="464">
        <v>177</v>
      </c>
      <c r="G147" s="464">
        <v>140</v>
      </c>
      <c r="H147" s="464">
        <v>181</v>
      </c>
      <c r="I147" s="465">
        <f t="shared" si="42"/>
        <v>1022</v>
      </c>
    </row>
    <row r="148" spans="1:12">
      <c r="A148" s="1607" t="s">
        <v>49</v>
      </c>
      <c r="B148" s="1608"/>
      <c r="C148" s="1608"/>
      <c r="D148" s="1608"/>
      <c r="E148" s="1608"/>
      <c r="F148" s="1608"/>
      <c r="G148" s="1608"/>
      <c r="H148" s="1608"/>
      <c r="I148" s="1609"/>
    </row>
    <row r="149" spans="1:12">
      <c r="A149" s="461" t="s">
        <v>992</v>
      </c>
      <c r="B149" s="462" t="s">
        <v>1012</v>
      </c>
      <c r="C149" s="462" t="s">
        <v>1013</v>
      </c>
      <c r="D149" s="462" t="s">
        <v>1014</v>
      </c>
      <c r="E149" s="462" t="s">
        <v>1015</v>
      </c>
      <c r="F149" s="531">
        <v>44203</v>
      </c>
      <c r="G149" s="531">
        <v>44234</v>
      </c>
      <c r="H149" s="531">
        <v>44262</v>
      </c>
      <c r="I149" s="462" t="s">
        <v>1000</v>
      </c>
    </row>
    <row r="150" spans="1:12" ht="16.5">
      <c r="A150" s="463" t="s">
        <v>54</v>
      </c>
      <c r="B150" s="464">
        <v>94</v>
      </c>
      <c r="C150" s="464">
        <v>105</v>
      </c>
      <c r="D150" s="464">
        <v>114</v>
      </c>
      <c r="E150" s="464">
        <v>149</v>
      </c>
      <c r="F150" s="464">
        <v>175</v>
      </c>
      <c r="G150" s="464">
        <v>227</v>
      </c>
      <c r="H150" s="465">
        <v>293</v>
      </c>
      <c r="I150" s="465">
        <f t="shared" ref="I150:I159" si="43">SUM(B150:H150)</f>
        <v>1157</v>
      </c>
    </row>
    <row r="151" spans="1:12" ht="16.5">
      <c r="A151" s="463" t="s">
        <v>277</v>
      </c>
      <c r="B151" s="464">
        <v>210</v>
      </c>
      <c r="C151" s="464">
        <v>139</v>
      </c>
      <c r="D151" s="464">
        <v>123</v>
      </c>
      <c r="E151" s="464">
        <v>153</v>
      </c>
      <c r="F151" s="464">
        <v>179</v>
      </c>
      <c r="G151" s="464">
        <v>233</v>
      </c>
      <c r="H151" s="465">
        <v>307</v>
      </c>
      <c r="I151" s="465">
        <f t="shared" si="43"/>
        <v>1344</v>
      </c>
    </row>
    <row r="152" spans="1:12" ht="16.5">
      <c r="A152" s="463" t="s">
        <v>278</v>
      </c>
      <c r="B152" s="464">
        <v>59</v>
      </c>
      <c r="C152" s="464">
        <v>105</v>
      </c>
      <c r="D152" s="464">
        <v>95</v>
      </c>
      <c r="E152" s="464">
        <v>109</v>
      </c>
      <c r="F152" s="464">
        <v>123</v>
      </c>
      <c r="G152" s="464">
        <v>161</v>
      </c>
      <c r="H152" s="465">
        <v>215</v>
      </c>
      <c r="I152" s="465">
        <f t="shared" si="43"/>
        <v>867</v>
      </c>
    </row>
    <row r="153" spans="1:12" ht="16.5">
      <c r="A153" s="463" t="s">
        <v>279</v>
      </c>
      <c r="B153" s="464">
        <v>160</v>
      </c>
      <c r="C153" s="464">
        <v>109</v>
      </c>
      <c r="D153" s="464">
        <v>124</v>
      </c>
      <c r="E153" s="464">
        <v>152</v>
      </c>
      <c r="F153" s="464">
        <v>186</v>
      </c>
      <c r="G153" s="464">
        <v>204</v>
      </c>
      <c r="H153" s="465">
        <v>280</v>
      </c>
      <c r="I153" s="465">
        <f t="shared" si="43"/>
        <v>1215</v>
      </c>
    </row>
    <row r="154" spans="1:12" ht="16.5">
      <c r="A154" s="463" t="s">
        <v>280</v>
      </c>
      <c r="B154" s="464">
        <v>96</v>
      </c>
      <c r="C154" s="464">
        <v>109</v>
      </c>
      <c r="D154" s="464">
        <v>151</v>
      </c>
      <c r="E154" s="464">
        <v>147</v>
      </c>
      <c r="F154" s="464">
        <v>199</v>
      </c>
      <c r="G154" s="464">
        <v>262</v>
      </c>
      <c r="H154" s="465">
        <v>308</v>
      </c>
      <c r="I154" s="465">
        <f t="shared" si="43"/>
        <v>1272</v>
      </c>
    </row>
    <row r="155" spans="1:12" ht="16.5">
      <c r="A155" s="463" t="s">
        <v>281</v>
      </c>
      <c r="B155" s="464">
        <v>86</v>
      </c>
      <c r="C155" s="464">
        <v>71</v>
      </c>
      <c r="D155" s="464">
        <v>57</v>
      </c>
      <c r="E155" s="464">
        <v>104</v>
      </c>
      <c r="F155" s="464">
        <v>100</v>
      </c>
      <c r="G155" s="464">
        <v>196</v>
      </c>
      <c r="H155" s="465">
        <v>131</v>
      </c>
      <c r="I155" s="465">
        <f t="shared" si="43"/>
        <v>745</v>
      </c>
    </row>
    <row r="156" spans="1:12" ht="16.5">
      <c r="A156" s="463" t="s">
        <v>282</v>
      </c>
      <c r="B156" s="464">
        <v>26</v>
      </c>
      <c r="C156" s="464">
        <v>21</v>
      </c>
      <c r="D156" s="464">
        <v>17</v>
      </c>
      <c r="E156" s="464">
        <v>17</v>
      </c>
      <c r="F156" s="464">
        <v>26</v>
      </c>
      <c r="G156" s="464">
        <v>35</v>
      </c>
      <c r="H156" s="465">
        <v>43</v>
      </c>
      <c r="I156" s="465">
        <f t="shared" si="43"/>
        <v>185</v>
      </c>
    </row>
    <row r="157" spans="1:12" ht="16.5">
      <c r="A157" s="463" t="s">
        <v>283</v>
      </c>
      <c r="B157" s="464">
        <v>34</v>
      </c>
      <c r="C157" s="464">
        <v>24</v>
      </c>
      <c r="D157" s="464">
        <v>29</v>
      </c>
      <c r="E157" s="464">
        <v>20</v>
      </c>
      <c r="F157" s="464">
        <v>26</v>
      </c>
      <c r="G157" s="464">
        <v>26</v>
      </c>
      <c r="H157" s="465">
        <v>38</v>
      </c>
      <c r="I157" s="465">
        <f t="shared" si="43"/>
        <v>197</v>
      </c>
    </row>
    <row r="158" spans="1:12" ht="16.5">
      <c r="A158" s="463" t="s">
        <v>284</v>
      </c>
      <c r="B158" s="464">
        <v>68</v>
      </c>
      <c r="C158" s="464">
        <v>32</v>
      </c>
      <c r="D158" s="464">
        <v>30</v>
      </c>
      <c r="E158" s="464">
        <v>32</v>
      </c>
      <c r="F158" s="464">
        <v>33</v>
      </c>
      <c r="G158" s="464">
        <v>32</v>
      </c>
      <c r="H158" s="465">
        <v>69</v>
      </c>
      <c r="I158" s="465">
        <f t="shared" si="43"/>
        <v>296</v>
      </c>
    </row>
    <row r="159" spans="1:12" ht="16.5">
      <c r="A159" s="463" t="s">
        <v>36</v>
      </c>
      <c r="B159" s="464">
        <v>88</v>
      </c>
      <c r="C159" s="464">
        <v>47</v>
      </c>
      <c r="D159" s="464">
        <v>66</v>
      </c>
      <c r="E159" s="464">
        <v>72</v>
      </c>
      <c r="F159" s="464">
        <v>84</v>
      </c>
      <c r="G159" s="464">
        <v>82</v>
      </c>
      <c r="H159" s="465">
        <v>138</v>
      </c>
      <c r="I159" s="465">
        <f t="shared" si="43"/>
        <v>577</v>
      </c>
    </row>
    <row r="160" spans="1:12">
      <c r="A160" s="1607" t="s">
        <v>525</v>
      </c>
      <c r="B160" s="1608"/>
      <c r="C160" s="1608"/>
      <c r="D160" s="1608"/>
      <c r="E160" s="1608"/>
      <c r="F160" s="1608"/>
      <c r="G160" s="1608"/>
      <c r="H160" s="1608"/>
      <c r="I160" s="1609"/>
    </row>
    <row r="161" spans="1:9">
      <c r="A161" s="461" t="s">
        <v>992</v>
      </c>
      <c r="B161" s="462" t="s">
        <v>1012</v>
      </c>
      <c r="C161" s="462" t="s">
        <v>1013</v>
      </c>
      <c r="D161" s="462" t="s">
        <v>1014</v>
      </c>
      <c r="E161" s="462" t="s">
        <v>1015</v>
      </c>
      <c r="F161" s="531">
        <v>44203</v>
      </c>
      <c r="G161" s="531">
        <v>44234</v>
      </c>
      <c r="H161" s="531">
        <v>44262</v>
      </c>
      <c r="I161" s="462" t="s">
        <v>1000</v>
      </c>
    </row>
    <row r="162" spans="1:9" ht="16.5">
      <c r="A162" s="463" t="s">
        <v>54</v>
      </c>
      <c r="B162" s="464">
        <f t="shared" ref="B162:H171" si="44">B150/B138*100</f>
        <v>45.192307692307693</v>
      </c>
      <c r="C162" s="464">
        <f t="shared" si="44"/>
        <v>40.076335877862597</v>
      </c>
      <c r="D162" s="464">
        <f t="shared" si="44"/>
        <v>50</v>
      </c>
      <c r="E162" s="604">
        <f t="shared" si="44"/>
        <v>49.501661129568106</v>
      </c>
      <c r="F162" s="464">
        <f t="shared" si="44"/>
        <v>47.683923705722073</v>
      </c>
      <c r="G162" s="464">
        <f t="shared" si="44"/>
        <v>46.900826446280988</v>
      </c>
      <c r="H162" s="464">
        <f t="shared" si="44"/>
        <v>48.270181219110384</v>
      </c>
      <c r="I162" s="465">
        <f>AVERAGE(B162:H162)</f>
        <v>46.803605152978832</v>
      </c>
    </row>
    <row r="163" spans="1:9" ht="16.5">
      <c r="A163" s="463" t="s">
        <v>277</v>
      </c>
      <c r="B163" s="464">
        <f t="shared" si="44"/>
        <v>38.532110091743121</v>
      </c>
      <c r="C163" s="464">
        <f t="shared" si="44"/>
        <v>44.551282051282051</v>
      </c>
      <c r="D163" s="464">
        <f t="shared" si="44"/>
        <v>40.327868852459012</v>
      </c>
      <c r="E163" s="604">
        <f t="shared" si="44"/>
        <v>68.918918918918919</v>
      </c>
      <c r="F163" s="464">
        <f t="shared" si="44"/>
        <v>38.828633405639913</v>
      </c>
      <c r="G163" s="464">
        <f t="shared" si="44"/>
        <v>47.357723577235774</v>
      </c>
      <c r="H163" s="464">
        <f t="shared" si="44"/>
        <v>52.478632478632484</v>
      </c>
      <c r="I163" s="465">
        <f t="shared" ref="I163:I171" si="45">AVERAGE(B163:H163)</f>
        <v>47.285024196558759</v>
      </c>
    </row>
    <row r="164" spans="1:9" ht="16.5">
      <c r="A164" s="463" t="s">
        <v>278</v>
      </c>
      <c r="B164" s="464">
        <f t="shared" si="44"/>
        <v>54.128440366972477</v>
      </c>
      <c r="C164" s="464">
        <f t="shared" si="44"/>
        <v>55.26315789473685</v>
      </c>
      <c r="D164" s="464">
        <f t="shared" si="44"/>
        <v>41.304347826086953</v>
      </c>
      <c r="E164" s="604">
        <f t="shared" si="44"/>
        <v>37.847222222222221</v>
      </c>
      <c r="F164" s="464">
        <f t="shared" si="44"/>
        <v>40.196078431372548</v>
      </c>
      <c r="G164" s="464">
        <f t="shared" si="44"/>
        <v>39.851485148514854</v>
      </c>
      <c r="H164" s="464">
        <f t="shared" si="44"/>
        <v>56.878306878306887</v>
      </c>
      <c r="I164" s="465">
        <f t="shared" si="45"/>
        <v>46.49557696688754</v>
      </c>
    </row>
    <row r="165" spans="1:9" ht="16.5">
      <c r="A165" s="463" t="s">
        <v>279</v>
      </c>
      <c r="B165" s="464">
        <f t="shared" si="44"/>
        <v>35.634743875278396</v>
      </c>
      <c r="C165" s="464">
        <f t="shared" si="44"/>
        <v>38.380281690140841</v>
      </c>
      <c r="D165" s="464">
        <f t="shared" si="44"/>
        <v>46.441947565543074</v>
      </c>
      <c r="E165" s="604">
        <f t="shared" si="44"/>
        <v>40.641711229946523</v>
      </c>
      <c r="F165" s="464">
        <f t="shared" si="44"/>
        <v>38.036809815950924</v>
      </c>
      <c r="G165" s="464">
        <f t="shared" si="44"/>
        <v>37.5</v>
      </c>
      <c r="H165" s="464">
        <f t="shared" si="44"/>
        <v>40.638606676342526</v>
      </c>
      <c r="I165" s="465">
        <f t="shared" si="45"/>
        <v>39.610585836171758</v>
      </c>
    </row>
    <row r="166" spans="1:9" ht="16.5">
      <c r="A166" s="463" t="s">
        <v>280</v>
      </c>
      <c r="B166" s="464">
        <f t="shared" si="44"/>
        <v>78.048780487804876</v>
      </c>
      <c r="C166" s="464">
        <f t="shared" si="44"/>
        <v>53.170731707317074</v>
      </c>
      <c r="D166" s="464">
        <f t="shared" si="44"/>
        <v>69.585253456221196</v>
      </c>
      <c r="E166" s="604">
        <f t="shared" si="44"/>
        <v>73.134328358208961</v>
      </c>
      <c r="F166" s="464">
        <f t="shared" si="44"/>
        <v>65.032679738562095</v>
      </c>
      <c r="G166" s="464">
        <f t="shared" si="44"/>
        <v>68.407310704960835</v>
      </c>
      <c r="H166" s="464">
        <f t="shared" si="44"/>
        <v>79.586563307493535</v>
      </c>
      <c r="I166" s="465">
        <f t="shared" si="45"/>
        <v>69.566521108652651</v>
      </c>
    </row>
    <row r="167" spans="1:9" ht="16.5">
      <c r="A167" s="463" t="s">
        <v>281</v>
      </c>
      <c r="B167" s="468">
        <f t="shared" si="44"/>
        <v>53.75</v>
      </c>
      <c r="C167" s="468">
        <f t="shared" si="44"/>
        <v>56.8</v>
      </c>
      <c r="D167" s="468">
        <f t="shared" si="44"/>
        <v>65.517241379310349</v>
      </c>
      <c r="E167" s="604">
        <f t="shared" si="44"/>
        <v>88.135593220338976</v>
      </c>
      <c r="F167" s="468">
        <f t="shared" si="44"/>
        <v>71.428571428571431</v>
      </c>
      <c r="G167" s="468">
        <f t="shared" si="44"/>
        <v>93.779904306220089</v>
      </c>
      <c r="H167" s="468">
        <f t="shared" si="44"/>
        <v>65.829145728643212</v>
      </c>
      <c r="I167" s="492">
        <f t="shared" si="45"/>
        <v>70.748636580440589</v>
      </c>
    </row>
    <row r="168" spans="1:9" ht="16.5">
      <c r="A168" s="463" t="s">
        <v>282</v>
      </c>
      <c r="B168" s="468">
        <f t="shared" si="44"/>
        <v>78.787878787878782</v>
      </c>
      <c r="C168" s="468">
        <f t="shared" si="44"/>
        <v>87.5</v>
      </c>
      <c r="D168" s="468">
        <f t="shared" si="44"/>
        <v>80.952380952380949</v>
      </c>
      <c r="E168" s="604">
        <f t="shared" si="44"/>
        <v>70.833333333333343</v>
      </c>
      <c r="F168" s="468">
        <f t="shared" si="44"/>
        <v>86.666666666666671</v>
      </c>
      <c r="G168" s="468">
        <f t="shared" si="44"/>
        <v>89.743589743589752</v>
      </c>
      <c r="H168" s="468">
        <f t="shared" si="44"/>
        <v>89.583333333333343</v>
      </c>
      <c r="I168" s="492">
        <f t="shared" si="45"/>
        <v>83.438168973883279</v>
      </c>
    </row>
    <row r="169" spans="1:9" ht="16.5">
      <c r="A169" s="463" t="s">
        <v>283</v>
      </c>
      <c r="B169" s="468">
        <f t="shared" si="44"/>
        <v>70.833333333333343</v>
      </c>
      <c r="C169" s="468">
        <f t="shared" si="44"/>
        <v>96</v>
      </c>
      <c r="D169" s="468">
        <f t="shared" si="44"/>
        <v>76.31578947368422</v>
      </c>
      <c r="E169" s="604">
        <f t="shared" si="44"/>
        <v>58.82352941176471</v>
      </c>
      <c r="F169" s="468">
        <f t="shared" si="44"/>
        <v>68.421052631578945</v>
      </c>
      <c r="G169" s="468">
        <f t="shared" si="44"/>
        <v>65</v>
      </c>
      <c r="H169" s="468">
        <f t="shared" si="44"/>
        <v>74.509803921568633</v>
      </c>
      <c r="I169" s="492">
        <f t="shared" si="45"/>
        <v>72.843358395989981</v>
      </c>
    </row>
    <row r="170" spans="1:9" ht="16.5">
      <c r="A170" s="463" t="s">
        <v>284</v>
      </c>
      <c r="B170" s="468">
        <f t="shared" si="44"/>
        <v>32.692307692307693</v>
      </c>
      <c r="C170" s="468">
        <f t="shared" si="44"/>
        <v>56.140350877192979</v>
      </c>
      <c r="D170" s="468">
        <f t="shared" si="44"/>
        <v>54.54545454545454</v>
      </c>
      <c r="E170" s="604">
        <f t="shared" si="44"/>
        <v>36.781609195402297</v>
      </c>
      <c r="F170" s="468">
        <f t="shared" si="44"/>
        <v>41.77215189873418</v>
      </c>
      <c r="G170" s="468">
        <f t="shared" si="44"/>
        <v>38.554216867469883</v>
      </c>
      <c r="H170" s="468">
        <f t="shared" si="44"/>
        <v>52.272727272727273</v>
      </c>
      <c r="I170" s="492">
        <f t="shared" si="45"/>
        <v>44.67983119275555</v>
      </c>
    </row>
    <row r="171" spans="1:9" ht="16.5">
      <c r="A171" s="463" t="s">
        <v>36</v>
      </c>
      <c r="B171" s="468">
        <f t="shared" si="44"/>
        <v>63.768115942028977</v>
      </c>
      <c r="C171" s="468">
        <f t="shared" si="44"/>
        <v>42.342342342342342</v>
      </c>
      <c r="D171" s="468">
        <f t="shared" si="44"/>
        <v>55.000000000000007</v>
      </c>
      <c r="E171" s="604">
        <f t="shared" si="44"/>
        <v>46.451612903225808</v>
      </c>
      <c r="F171" s="468">
        <f t="shared" si="44"/>
        <v>47.457627118644069</v>
      </c>
      <c r="G171" s="468">
        <f t="shared" si="44"/>
        <v>58.571428571428577</v>
      </c>
      <c r="H171" s="468">
        <f t="shared" si="44"/>
        <v>76.243093922651937</v>
      </c>
      <c r="I171" s="492">
        <f t="shared" si="45"/>
        <v>55.69060297147454</v>
      </c>
    </row>
    <row r="172" spans="1:9">
      <c r="A172" s="1607" t="s">
        <v>665</v>
      </c>
      <c r="B172" s="1608"/>
      <c r="C172" s="1608"/>
      <c r="D172" s="1608"/>
      <c r="E172" s="1608"/>
      <c r="F172" s="1608"/>
      <c r="G172" s="1608"/>
      <c r="H172" s="1608"/>
      <c r="I172" s="1609"/>
    </row>
    <row r="173" spans="1:9">
      <c r="A173" s="461" t="s">
        <v>992</v>
      </c>
      <c r="B173" s="462" t="s">
        <v>1012</v>
      </c>
      <c r="C173" s="462" t="s">
        <v>1013</v>
      </c>
      <c r="D173" s="462" t="s">
        <v>1014</v>
      </c>
      <c r="E173" s="462" t="s">
        <v>1015</v>
      </c>
      <c r="F173" s="531">
        <v>44203</v>
      </c>
      <c r="G173" s="531">
        <v>44234</v>
      </c>
      <c r="H173" s="531">
        <v>44262</v>
      </c>
      <c r="I173" s="462" t="s">
        <v>1000</v>
      </c>
    </row>
    <row r="174" spans="1:9" ht="16.5">
      <c r="A174" s="463" t="s">
        <v>54</v>
      </c>
      <c r="B174" s="467">
        <f>B126/B150</f>
        <v>152.80691489361703</v>
      </c>
      <c r="C174" s="467">
        <f t="shared" ref="C174:I174" si="46">C126/C150</f>
        <v>153.88809523809525</v>
      </c>
      <c r="D174" s="467">
        <f t="shared" si="46"/>
        <v>130.77894736842106</v>
      </c>
      <c r="E174" s="467">
        <f t="shared" si="46"/>
        <v>150.3908724832215</v>
      </c>
      <c r="F174" s="467">
        <f t="shared" si="46"/>
        <v>161.98948571428571</v>
      </c>
      <c r="G174" s="467">
        <f t="shared" si="46"/>
        <v>154.62665198237886</v>
      </c>
      <c r="H174" s="467">
        <f t="shared" si="46"/>
        <v>138.4043686006826</v>
      </c>
      <c r="I174" s="467">
        <f t="shared" si="46"/>
        <v>148.52206568712185</v>
      </c>
    </row>
    <row r="175" spans="1:9" ht="16.5">
      <c r="A175" s="463" t="s">
        <v>277</v>
      </c>
      <c r="B175" s="467">
        <f t="shared" ref="B175:I175" si="47">B127/B151</f>
        <v>143.22</v>
      </c>
      <c r="C175" s="467">
        <f t="shared" si="47"/>
        <v>113.51143884892086</v>
      </c>
      <c r="D175" s="467">
        <f t="shared" si="47"/>
        <v>130.30439024390245</v>
      </c>
      <c r="E175" s="467">
        <f t="shared" si="47"/>
        <v>131.94973856209151</v>
      </c>
      <c r="F175" s="467">
        <f t="shared" si="47"/>
        <v>154.3805027932961</v>
      </c>
      <c r="G175" s="467">
        <f t="shared" si="47"/>
        <v>154.51407725321889</v>
      </c>
      <c r="H175" s="467">
        <f t="shared" si="47"/>
        <v>152.29892508143323</v>
      </c>
      <c r="I175" s="467">
        <f t="shared" si="47"/>
        <v>143.20066964285712</v>
      </c>
    </row>
    <row r="176" spans="1:9" ht="16.5">
      <c r="A176" s="463" t="s">
        <v>278</v>
      </c>
      <c r="B176" s="467">
        <f t="shared" ref="B176:I176" si="48">B128/B152</f>
        <v>127.39186440677966</v>
      </c>
      <c r="C176" s="467">
        <f t="shared" si="48"/>
        <v>130.0164761904762</v>
      </c>
      <c r="D176" s="467">
        <f t="shared" si="48"/>
        <v>138.92526315789473</v>
      </c>
      <c r="E176" s="467">
        <f t="shared" si="48"/>
        <v>129.71844036697246</v>
      </c>
      <c r="F176" s="467">
        <f t="shared" si="48"/>
        <v>131.77422764227643</v>
      </c>
      <c r="G176" s="467">
        <f t="shared" si="48"/>
        <v>132.68683229813666</v>
      </c>
      <c r="H176" s="467">
        <f t="shared" si="48"/>
        <v>134.8719534883721</v>
      </c>
      <c r="I176" s="467">
        <f t="shared" si="48"/>
        <v>132.72588235294117</v>
      </c>
    </row>
    <row r="177" spans="1:12" ht="16.5">
      <c r="A177" s="463" t="s">
        <v>279</v>
      </c>
      <c r="B177" s="467">
        <f t="shared" ref="B177:I177" si="49">B129/B153</f>
        <v>134.32161249999999</v>
      </c>
      <c r="C177" s="467">
        <f t="shared" si="49"/>
        <v>138.86238532110093</v>
      </c>
      <c r="D177" s="467">
        <f t="shared" si="49"/>
        <v>165.97427419354841</v>
      </c>
      <c r="E177" s="467">
        <f t="shared" si="49"/>
        <v>163.54638157894738</v>
      </c>
      <c r="F177" s="467">
        <f t="shared" si="49"/>
        <v>167.38473118279572</v>
      </c>
      <c r="G177" s="467">
        <f t="shared" si="49"/>
        <v>154.13632352941178</v>
      </c>
      <c r="H177" s="467">
        <f t="shared" si="49"/>
        <v>157.6704642857143</v>
      </c>
      <c r="I177" s="467">
        <f t="shared" si="49"/>
        <v>155.38470617283951</v>
      </c>
    </row>
    <row r="178" spans="1:12" ht="16.5">
      <c r="A178" s="463" t="s">
        <v>280</v>
      </c>
      <c r="B178" s="467">
        <f t="shared" ref="B178:I178" si="50">B130/B154</f>
        <v>188.75479166666665</v>
      </c>
      <c r="C178" s="467">
        <f t="shared" si="50"/>
        <v>152.28055045871562</v>
      </c>
      <c r="D178" s="467">
        <f t="shared" si="50"/>
        <v>154.32576158940395</v>
      </c>
      <c r="E178" s="467">
        <f t="shared" si="50"/>
        <v>144.37557823129251</v>
      </c>
      <c r="F178" s="467">
        <f t="shared" si="50"/>
        <v>161.74472361809046</v>
      </c>
      <c r="G178" s="467">
        <f t="shared" si="50"/>
        <v>169.94091603053434</v>
      </c>
      <c r="H178" s="467">
        <f t="shared" si="50"/>
        <v>169.00681818181818</v>
      </c>
      <c r="I178" s="467">
        <f t="shared" si="50"/>
        <v>163.53086477987421</v>
      </c>
    </row>
    <row r="179" spans="1:12" ht="16.5">
      <c r="A179" s="463" t="s">
        <v>281</v>
      </c>
      <c r="B179" s="467">
        <f t="shared" ref="B179:I179" si="51">B131/B155</f>
        <v>104.14139534883721</v>
      </c>
      <c r="C179" s="467">
        <f t="shared" si="51"/>
        <v>124.84309859154931</v>
      </c>
      <c r="D179" s="467">
        <f t="shared" si="51"/>
        <v>118.73929824561404</v>
      </c>
      <c r="E179" s="603">
        <f t="shared" si="51"/>
        <v>140.99519230769232</v>
      </c>
      <c r="F179" s="467">
        <f t="shared" si="51"/>
        <v>136.30850000000001</v>
      </c>
      <c r="G179" s="467">
        <f t="shared" si="51"/>
        <v>88.574183673469392</v>
      </c>
      <c r="H179" s="467">
        <f t="shared" si="51"/>
        <v>131.70091603053436</v>
      </c>
      <c r="I179" s="467">
        <f t="shared" si="51"/>
        <v>117.44412080536912</v>
      </c>
    </row>
    <row r="180" spans="1:12" ht="16.5">
      <c r="A180" s="463" t="s">
        <v>282</v>
      </c>
      <c r="B180" s="467">
        <f t="shared" ref="B180:I180" si="52">B132/B156</f>
        <v>175.98153846153849</v>
      </c>
      <c r="C180" s="467">
        <f t="shared" si="52"/>
        <v>123.82761904761905</v>
      </c>
      <c r="D180" s="467">
        <f t="shared" si="52"/>
        <v>106.62764705882353</v>
      </c>
      <c r="E180" s="603">
        <f t="shared" si="52"/>
        <v>146.07882352941178</v>
      </c>
      <c r="F180" s="467">
        <f t="shared" si="52"/>
        <v>113.42153846153846</v>
      </c>
      <c r="G180" s="467">
        <f t="shared" si="52"/>
        <v>140.62942857142858</v>
      </c>
      <c r="H180" s="467">
        <f t="shared" si="52"/>
        <v>142.74279069767442</v>
      </c>
      <c r="I180" s="467">
        <f t="shared" si="52"/>
        <v>137.73427027027026</v>
      </c>
    </row>
    <row r="181" spans="1:12" ht="16.5">
      <c r="A181" s="463" t="s">
        <v>283</v>
      </c>
      <c r="B181" s="467">
        <f t="shared" ref="B181:I181" si="53">B133/B157</f>
        <v>115.43529411764706</v>
      </c>
      <c r="C181" s="467">
        <f t="shared" si="53"/>
        <v>151.41333333333333</v>
      </c>
      <c r="D181" s="467">
        <f t="shared" si="53"/>
        <v>106.83724137931036</v>
      </c>
      <c r="E181" s="603">
        <f t="shared" si="53"/>
        <v>106.5095</v>
      </c>
      <c r="F181" s="467">
        <f t="shared" si="53"/>
        <v>85.113076923076932</v>
      </c>
      <c r="G181" s="467">
        <f t="shared" si="53"/>
        <v>86.989615384615391</v>
      </c>
      <c r="H181" s="467">
        <f t="shared" si="53"/>
        <v>143.01236842105263</v>
      </c>
      <c r="I181" s="467">
        <f t="shared" si="53"/>
        <v>115.20979695431473</v>
      </c>
    </row>
    <row r="182" spans="1:12" ht="16.5">
      <c r="A182" s="463" t="s">
        <v>284</v>
      </c>
      <c r="B182" s="467">
        <f t="shared" ref="B182:I182" si="54">B134/B158</f>
        <v>95.809558823529414</v>
      </c>
      <c r="C182" s="467">
        <f t="shared" si="54"/>
        <v>91.516249999999999</v>
      </c>
      <c r="D182" s="467">
        <f t="shared" si="54"/>
        <v>98.342333333333329</v>
      </c>
      <c r="E182" s="603">
        <f t="shared" si="54"/>
        <v>86.930937499999999</v>
      </c>
      <c r="F182" s="467">
        <f t="shared" si="54"/>
        <v>116.28151515151515</v>
      </c>
      <c r="G182" s="467">
        <f t="shared" si="54"/>
        <v>133.6053125</v>
      </c>
      <c r="H182" s="467">
        <f t="shared" si="54"/>
        <v>132.07768115942031</v>
      </c>
      <c r="I182" s="467">
        <f t="shared" si="54"/>
        <v>109.4650337837838</v>
      </c>
    </row>
    <row r="183" spans="1:12" ht="16.5">
      <c r="A183" s="463" t="s">
        <v>36</v>
      </c>
      <c r="B183" s="467">
        <f t="shared" ref="B183:I183" si="55">B135/B159</f>
        <v>94.920454545454547</v>
      </c>
      <c r="C183" s="467">
        <f t="shared" si="55"/>
        <v>116.72553191489362</v>
      </c>
      <c r="D183" s="467">
        <f t="shared" si="55"/>
        <v>123.82136363636364</v>
      </c>
      <c r="E183" s="603">
        <f t="shared" si="55"/>
        <v>97.71597222222222</v>
      </c>
      <c r="F183" s="467">
        <f t="shared" si="55"/>
        <v>125.39428571428573</v>
      </c>
      <c r="G183" s="467">
        <f t="shared" si="55"/>
        <v>92.19658536585365</v>
      </c>
      <c r="H183" s="467">
        <f t="shared" si="55"/>
        <v>132.94659420289855</v>
      </c>
      <c r="I183" s="467">
        <f t="shared" si="55"/>
        <v>113.49519930675912</v>
      </c>
    </row>
    <row r="184" spans="1:12" ht="23.25">
      <c r="A184" s="1612" t="s">
        <v>1016</v>
      </c>
      <c r="B184" s="1603"/>
      <c r="C184" s="1603"/>
      <c r="D184" s="1603"/>
      <c r="E184" s="1603"/>
      <c r="F184" s="1603"/>
      <c r="G184" s="1603"/>
      <c r="H184" s="1603"/>
      <c r="I184" s="1603"/>
    </row>
    <row r="185" spans="1:12">
      <c r="A185" s="1604" t="s">
        <v>991</v>
      </c>
      <c r="B185" s="1605"/>
      <c r="C185" s="1605"/>
      <c r="D185" s="1605"/>
      <c r="E185" s="1605"/>
      <c r="F185" s="1605"/>
      <c r="G185" s="1605"/>
      <c r="H185" s="1605"/>
      <c r="I185" s="1606"/>
    </row>
    <row r="186" spans="1:12">
      <c r="A186" s="461" t="s">
        <v>992</v>
      </c>
      <c r="B186" s="531">
        <v>44293</v>
      </c>
      <c r="C186" s="531">
        <v>44323</v>
      </c>
      <c r="D186" s="531">
        <v>44354</v>
      </c>
      <c r="E186" s="531">
        <v>44384</v>
      </c>
      <c r="F186" s="531">
        <v>44415</v>
      </c>
      <c r="G186" s="531">
        <v>44446</v>
      </c>
      <c r="H186" s="531">
        <v>44476</v>
      </c>
      <c r="I186" s="462" t="s">
        <v>1000</v>
      </c>
    </row>
    <row r="187" spans="1:12" ht="16.5">
      <c r="A187" s="463" t="s">
        <v>54</v>
      </c>
      <c r="B187" s="467">
        <v>13203.29</v>
      </c>
      <c r="C187" s="467">
        <v>17148.54</v>
      </c>
      <c r="D187" s="467">
        <v>18198.5</v>
      </c>
      <c r="E187" s="467">
        <v>18366.02</v>
      </c>
      <c r="F187" s="467">
        <v>17607.830000000002</v>
      </c>
      <c r="G187" s="467">
        <v>41869.370000000003</v>
      </c>
      <c r="H187" s="467">
        <v>45621.16</v>
      </c>
      <c r="I187" s="466">
        <f t="shared" ref="I187:I196" si="56">SUM(B187:H187)</f>
        <v>172014.71000000002</v>
      </c>
    </row>
    <row r="188" spans="1:12" ht="16.5">
      <c r="A188" s="463" t="s">
        <v>277</v>
      </c>
      <c r="B188" s="467">
        <v>40152.67</v>
      </c>
      <c r="C188" s="467">
        <v>21818.55</v>
      </c>
      <c r="D188" s="467">
        <v>21906.76</v>
      </c>
      <c r="E188" s="467">
        <v>23729.360000000001</v>
      </c>
      <c r="F188" s="467">
        <v>26566.799999999999</v>
      </c>
      <c r="G188" s="467">
        <v>35304.519999999997</v>
      </c>
      <c r="H188" s="467">
        <v>43352.65</v>
      </c>
      <c r="I188" s="466">
        <f t="shared" si="56"/>
        <v>212831.30999999997</v>
      </c>
    </row>
    <row r="189" spans="1:12" ht="16.5">
      <c r="A189" s="463" t="s">
        <v>278</v>
      </c>
      <c r="B189" s="467">
        <v>9556.7199999999993</v>
      </c>
      <c r="C189" s="467">
        <v>20992.34</v>
      </c>
      <c r="D189" s="467">
        <v>18308.45</v>
      </c>
      <c r="E189" s="467">
        <v>18554.87</v>
      </c>
      <c r="F189" s="467">
        <v>21610.81</v>
      </c>
      <c r="G189" s="467">
        <v>21910.85</v>
      </c>
      <c r="H189" s="467">
        <v>26335.84</v>
      </c>
      <c r="I189" s="466">
        <f t="shared" si="56"/>
        <v>137269.87999999998</v>
      </c>
      <c r="K189" s="1611" t="s">
        <v>1016</v>
      </c>
      <c r="L189" s="1611"/>
    </row>
    <row r="190" spans="1:12" ht="16.5">
      <c r="A190" s="463" t="s">
        <v>279</v>
      </c>
      <c r="B190" s="467">
        <v>30475.47</v>
      </c>
      <c r="C190" s="467">
        <v>22690.16</v>
      </c>
      <c r="D190" s="467">
        <v>21029.57</v>
      </c>
      <c r="E190" s="467">
        <v>22585.72</v>
      </c>
      <c r="F190" s="467">
        <v>24858.12</v>
      </c>
      <c r="G190" s="467">
        <v>37130.089999999997</v>
      </c>
      <c r="H190" s="467">
        <v>46753.25</v>
      </c>
      <c r="I190" s="466">
        <f t="shared" si="56"/>
        <v>205522.38</v>
      </c>
      <c r="K190" s="1610" t="s">
        <v>445</v>
      </c>
      <c r="L190" s="1610"/>
    </row>
    <row r="191" spans="1:12" ht="16.5">
      <c r="A191" s="463" t="s">
        <v>280</v>
      </c>
      <c r="B191" s="467">
        <v>20117.16</v>
      </c>
      <c r="C191" s="467">
        <v>24586.880000000001</v>
      </c>
      <c r="D191" s="467">
        <v>29123.16</v>
      </c>
      <c r="E191" s="467">
        <v>25747.99</v>
      </c>
      <c r="F191" s="467">
        <v>30735.46</v>
      </c>
      <c r="G191" s="467">
        <v>39144.49</v>
      </c>
      <c r="H191" s="467">
        <v>48403.03</v>
      </c>
      <c r="I191" s="466">
        <f t="shared" si="56"/>
        <v>217858.16999999998</v>
      </c>
      <c r="K191" s="532" t="s">
        <v>991</v>
      </c>
      <c r="L191" s="533">
        <f>I187+I188+I189+I190+I191</f>
        <v>945496.45</v>
      </c>
    </row>
    <row r="192" spans="1:12" ht="16.5">
      <c r="A192" s="463" t="s">
        <v>281</v>
      </c>
      <c r="B192" s="467">
        <v>13432.76</v>
      </c>
      <c r="C192" s="467">
        <v>11995.3</v>
      </c>
      <c r="D192" s="467">
        <v>7743.45</v>
      </c>
      <c r="E192" s="467">
        <v>13955.5</v>
      </c>
      <c r="F192" s="467">
        <v>9449.57</v>
      </c>
      <c r="G192" s="467">
        <v>16607.419999999998</v>
      </c>
      <c r="H192" s="467">
        <v>17126.3</v>
      </c>
      <c r="I192" s="466">
        <f t="shared" si="56"/>
        <v>90310.3</v>
      </c>
      <c r="K192" s="532" t="s">
        <v>1001</v>
      </c>
      <c r="L192" s="1">
        <f>SUM(I199:I203)</f>
        <v>12345</v>
      </c>
    </row>
    <row r="193" spans="1:12" ht="16.5">
      <c r="A193" s="463" t="s">
        <v>282</v>
      </c>
      <c r="B193" s="467">
        <v>6307.19</v>
      </c>
      <c r="C193" s="467">
        <v>3669.82</v>
      </c>
      <c r="D193" s="467">
        <v>2707.4</v>
      </c>
      <c r="E193" s="467">
        <v>1220.73</v>
      </c>
      <c r="F193" s="467">
        <v>2103.1</v>
      </c>
      <c r="G193" s="467">
        <v>1393.87</v>
      </c>
      <c r="H193" s="467">
        <v>4022.23</v>
      </c>
      <c r="I193" s="466">
        <f t="shared" si="56"/>
        <v>21424.34</v>
      </c>
      <c r="K193" s="532" t="s">
        <v>49</v>
      </c>
      <c r="L193" s="1">
        <f>SUM(I211:I215)</f>
        <v>6224</v>
      </c>
    </row>
    <row r="194" spans="1:12" ht="16.5">
      <c r="A194" s="463" t="s">
        <v>283</v>
      </c>
      <c r="B194" s="467">
        <v>2947.04</v>
      </c>
      <c r="C194" s="467">
        <v>1918.29</v>
      </c>
      <c r="D194" s="467">
        <v>2949.37</v>
      </c>
      <c r="E194" s="467">
        <v>2650.62</v>
      </c>
      <c r="F194" s="467">
        <v>4733.95</v>
      </c>
      <c r="G194" s="467">
        <v>2297.92</v>
      </c>
      <c r="H194" s="467">
        <v>3060.22</v>
      </c>
      <c r="I194" s="466">
        <f t="shared" si="56"/>
        <v>20557.410000000003</v>
      </c>
      <c r="K194" s="532" t="s">
        <v>525</v>
      </c>
      <c r="L194" s="606">
        <f>L193/L192</f>
        <v>0.50417172944511945</v>
      </c>
    </row>
    <row r="195" spans="1:12" ht="16.5">
      <c r="A195" s="463" t="s">
        <v>284</v>
      </c>
      <c r="B195" s="467">
        <v>6814.36</v>
      </c>
      <c r="C195" s="467">
        <v>3423.06</v>
      </c>
      <c r="D195" s="467">
        <v>1822.08</v>
      </c>
      <c r="E195" s="467">
        <v>3579.88</v>
      </c>
      <c r="F195" s="467">
        <v>1913.5</v>
      </c>
      <c r="G195" s="467">
        <v>3337.11</v>
      </c>
      <c r="H195" s="467">
        <v>8819.33</v>
      </c>
      <c r="I195" s="466">
        <f t="shared" si="56"/>
        <v>29709.32</v>
      </c>
      <c r="K195" s="532" t="s">
        <v>48</v>
      </c>
      <c r="L195" s="533">
        <f>AVERAGE(I235:I239)</f>
        <v>151.2751357850297</v>
      </c>
    </row>
    <row r="196" spans="1:12" ht="16.5">
      <c r="A196" s="463" t="s">
        <v>36</v>
      </c>
      <c r="B196" s="467">
        <v>8471.2000000000007</v>
      </c>
      <c r="C196" s="467">
        <v>5269.4</v>
      </c>
      <c r="D196" s="467">
        <v>4418.25</v>
      </c>
      <c r="E196" s="467">
        <v>6263.05</v>
      </c>
      <c r="F196" s="467">
        <v>8890.89</v>
      </c>
      <c r="G196" s="467">
        <v>10216.6</v>
      </c>
      <c r="H196" s="467">
        <v>14711.12</v>
      </c>
      <c r="I196" s="466">
        <f t="shared" si="56"/>
        <v>58240.509999999995</v>
      </c>
      <c r="K196" s="1610" t="s">
        <v>453</v>
      </c>
      <c r="L196" s="1610"/>
    </row>
    <row r="197" spans="1:12">
      <c r="A197" s="1607" t="s">
        <v>1001</v>
      </c>
      <c r="B197" s="1608"/>
      <c r="C197" s="1608"/>
      <c r="D197" s="1608"/>
      <c r="E197" s="1608"/>
      <c r="F197" s="1608"/>
      <c r="G197" s="1608"/>
      <c r="H197" s="1608"/>
      <c r="I197" s="1609"/>
      <c r="K197" s="532" t="s">
        <v>991</v>
      </c>
      <c r="L197" s="533">
        <f>I192+I193+I194+I195+I196</f>
        <v>220241.88</v>
      </c>
    </row>
    <row r="198" spans="1:12">
      <c r="A198" s="461" t="s">
        <v>992</v>
      </c>
      <c r="B198" s="531">
        <v>44293</v>
      </c>
      <c r="C198" s="531">
        <v>44323</v>
      </c>
      <c r="D198" s="531">
        <v>44354</v>
      </c>
      <c r="E198" s="531">
        <v>44384</v>
      </c>
      <c r="F198" s="531">
        <v>44415</v>
      </c>
      <c r="G198" s="531">
        <v>44446</v>
      </c>
      <c r="H198" s="531">
        <v>44476</v>
      </c>
      <c r="I198" s="462" t="s">
        <v>1000</v>
      </c>
      <c r="K198" s="532" t="s">
        <v>1001</v>
      </c>
      <c r="L198" s="1">
        <f>SUM(I204:I208)</f>
        <v>3030</v>
      </c>
    </row>
    <row r="199" spans="1:12" ht="16.5">
      <c r="A199" s="463" t="s">
        <v>54</v>
      </c>
      <c r="B199" s="464">
        <v>174</v>
      </c>
      <c r="C199" s="464">
        <v>299</v>
      </c>
      <c r="D199" s="464">
        <v>226</v>
      </c>
      <c r="E199" s="464">
        <v>329</v>
      </c>
      <c r="F199" s="464">
        <v>300</v>
      </c>
      <c r="G199" s="464">
        <v>461</v>
      </c>
      <c r="H199" s="464">
        <v>607</v>
      </c>
      <c r="I199" s="465">
        <f t="shared" ref="I199:I208" si="57">SUM(B199:H199)</f>
        <v>2396</v>
      </c>
      <c r="K199" s="532" t="s">
        <v>49</v>
      </c>
      <c r="L199" s="1">
        <f>SUM(I216:I220)</f>
        <v>1779</v>
      </c>
    </row>
    <row r="200" spans="1:12" ht="16.5">
      <c r="A200" s="463" t="s">
        <v>277</v>
      </c>
      <c r="B200" s="464">
        <v>607</v>
      </c>
      <c r="C200" s="464">
        <v>302</v>
      </c>
      <c r="D200" s="464">
        <v>213</v>
      </c>
      <c r="E200" s="464">
        <v>355</v>
      </c>
      <c r="F200" s="464">
        <v>363</v>
      </c>
      <c r="G200" s="464">
        <v>400</v>
      </c>
      <c r="H200" s="464">
        <v>668</v>
      </c>
      <c r="I200" s="465">
        <f t="shared" si="57"/>
        <v>2908</v>
      </c>
      <c r="K200" s="532" t="s">
        <v>525</v>
      </c>
      <c r="L200" s="606">
        <f>L199/L198</f>
        <v>0.5871287128712871</v>
      </c>
    </row>
    <row r="201" spans="1:12" ht="16.5">
      <c r="A201" s="463" t="s">
        <v>278</v>
      </c>
      <c r="B201" s="464">
        <v>167</v>
      </c>
      <c r="C201" s="464">
        <v>310</v>
      </c>
      <c r="D201" s="464">
        <v>303</v>
      </c>
      <c r="E201" s="464">
        <v>267</v>
      </c>
      <c r="F201" s="464">
        <v>215</v>
      </c>
      <c r="G201" s="464">
        <v>271</v>
      </c>
      <c r="H201" s="464">
        <v>208</v>
      </c>
      <c r="I201" s="465">
        <f t="shared" si="57"/>
        <v>1741</v>
      </c>
      <c r="K201" s="532" t="s">
        <v>48</v>
      </c>
      <c r="L201" s="533">
        <f>AVERAGE(I240:I244)</f>
        <v>125.20263006168159</v>
      </c>
    </row>
    <row r="202" spans="1:12" ht="16.5">
      <c r="A202" s="463" t="s">
        <v>279</v>
      </c>
      <c r="B202" s="464">
        <v>604</v>
      </c>
      <c r="C202" s="464">
        <v>356</v>
      </c>
      <c r="D202" s="464">
        <v>384</v>
      </c>
      <c r="E202" s="464">
        <v>305</v>
      </c>
      <c r="F202" s="464">
        <v>402</v>
      </c>
      <c r="G202" s="464">
        <v>461</v>
      </c>
      <c r="H202" s="464">
        <v>634</v>
      </c>
      <c r="I202" s="465">
        <f t="shared" si="57"/>
        <v>3146</v>
      </c>
      <c r="K202" s="1611" t="s">
        <v>1002</v>
      </c>
      <c r="L202" s="1611"/>
    </row>
    <row r="203" spans="1:12" ht="16.5">
      <c r="A203" s="463" t="s">
        <v>280</v>
      </c>
      <c r="B203" s="464">
        <v>266</v>
      </c>
      <c r="C203" s="464">
        <v>236</v>
      </c>
      <c r="D203" s="464">
        <v>280</v>
      </c>
      <c r="E203" s="464">
        <v>204</v>
      </c>
      <c r="F203" s="464">
        <v>318</v>
      </c>
      <c r="G203" s="464">
        <v>369</v>
      </c>
      <c r="H203" s="464">
        <v>481</v>
      </c>
      <c r="I203" s="465">
        <f t="shared" si="57"/>
        <v>2154</v>
      </c>
      <c r="K203" s="532" t="s">
        <v>991</v>
      </c>
      <c r="L203" s="533">
        <f>L197+L191</f>
        <v>1165738.33</v>
      </c>
    </row>
    <row r="204" spans="1:12" ht="16.5">
      <c r="A204" s="463" t="s">
        <v>281</v>
      </c>
      <c r="B204" s="464">
        <v>177</v>
      </c>
      <c r="C204" s="464">
        <v>127</v>
      </c>
      <c r="D204" s="464">
        <v>70</v>
      </c>
      <c r="E204" s="464">
        <v>178</v>
      </c>
      <c r="F204" s="464">
        <v>101</v>
      </c>
      <c r="G204" s="464">
        <v>197</v>
      </c>
      <c r="H204" s="464">
        <v>156</v>
      </c>
      <c r="I204" s="465">
        <f t="shared" si="57"/>
        <v>1006</v>
      </c>
      <c r="K204" s="532" t="s">
        <v>1001</v>
      </c>
      <c r="L204" s="1">
        <f>L192+L198</f>
        <v>15375</v>
      </c>
    </row>
    <row r="205" spans="1:12" ht="16.5">
      <c r="A205" s="463" t="s">
        <v>282</v>
      </c>
      <c r="B205" s="464">
        <v>57</v>
      </c>
      <c r="C205" s="464">
        <v>31</v>
      </c>
      <c r="D205" s="464">
        <v>18</v>
      </c>
      <c r="E205" s="464">
        <v>13</v>
      </c>
      <c r="F205" s="464">
        <v>19</v>
      </c>
      <c r="G205" s="464">
        <v>13</v>
      </c>
      <c r="H205" s="464">
        <v>26</v>
      </c>
      <c r="I205" s="465">
        <f t="shared" si="57"/>
        <v>177</v>
      </c>
      <c r="K205" s="532" t="s">
        <v>49</v>
      </c>
      <c r="L205" s="1">
        <f>L193+L199</f>
        <v>8003</v>
      </c>
    </row>
    <row r="206" spans="1:12" ht="16.5">
      <c r="A206" s="463" t="s">
        <v>283</v>
      </c>
      <c r="B206" s="464">
        <v>42</v>
      </c>
      <c r="C206" s="464">
        <v>35</v>
      </c>
      <c r="D206" s="464">
        <v>36</v>
      </c>
      <c r="E206" s="464">
        <v>30</v>
      </c>
      <c r="F206" s="464">
        <v>48</v>
      </c>
      <c r="G206" s="464">
        <v>46</v>
      </c>
      <c r="H206" s="464">
        <v>45</v>
      </c>
      <c r="I206" s="465">
        <f t="shared" si="57"/>
        <v>282</v>
      </c>
      <c r="K206" s="532" t="s">
        <v>525</v>
      </c>
      <c r="L206" s="606">
        <f>L205/L204</f>
        <v>0.52052032520325209</v>
      </c>
    </row>
    <row r="207" spans="1:12" ht="16.5">
      <c r="A207" s="463" t="s">
        <v>284</v>
      </c>
      <c r="B207" s="464">
        <v>177</v>
      </c>
      <c r="C207" s="464">
        <v>47</v>
      </c>
      <c r="D207" s="464">
        <v>35</v>
      </c>
      <c r="E207" s="464">
        <v>54</v>
      </c>
      <c r="F207" s="464">
        <v>53</v>
      </c>
      <c r="G207" s="464">
        <v>80</v>
      </c>
      <c r="H207" s="464">
        <v>138</v>
      </c>
      <c r="I207" s="465">
        <f t="shared" si="57"/>
        <v>584</v>
      </c>
      <c r="K207" s="532" t="s">
        <v>48</v>
      </c>
      <c r="L207" s="533">
        <f>AVERAGE(L195,L201)</f>
        <v>138.23888292335565</v>
      </c>
    </row>
    <row r="208" spans="1:12" ht="16.5">
      <c r="A208" s="463" t="s">
        <v>36</v>
      </c>
      <c r="B208" s="464">
        <v>147</v>
      </c>
      <c r="C208" s="464">
        <v>95</v>
      </c>
      <c r="D208" s="464">
        <v>85</v>
      </c>
      <c r="E208" s="464">
        <v>135</v>
      </c>
      <c r="F208" s="464">
        <v>93</v>
      </c>
      <c r="G208" s="464">
        <v>172</v>
      </c>
      <c r="H208" s="464">
        <v>254</v>
      </c>
      <c r="I208" s="465">
        <f t="shared" si="57"/>
        <v>981</v>
      </c>
    </row>
    <row r="209" spans="1:9">
      <c r="A209" s="1607" t="s">
        <v>49</v>
      </c>
      <c r="B209" s="1608"/>
      <c r="C209" s="1608"/>
      <c r="D209" s="1608"/>
      <c r="E209" s="1608"/>
      <c r="F209" s="1608"/>
      <c r="G209" s="1608"/>
      <c r="H209" s="1608"/>
      <c r="I209" s="1609"/>
    </row>
    <row r="210" spans="1:9">
      <c r="A210" s="461" t="s">
        <v>992</v>
      </c>
      <c r="B210" s="531">
        <v>44293</v>
      </c>
      <c r="C210" s="531">
        <v>44323</v>
      </c>
      <c r="D210" s="531">
        <v>44354</v>
      </c>
      <c r="E210" s="531">
        <v>44384</v>
      </c>
      <c r="F210" s="531">
        <v>44415</v>
      </c>
      <c r="G210" s="531">
        <v>44446</v>
      </c>
      <c r="H210" s="531">
        <v>44476</v>
      </c>
      <c r="I210" s="462" t="s">
        <v>1000</v>
      </c>
    </row>
    <row r="211" spans="1:9" ht="16.5">
      <c r="A211" s="463" t="s">
        <v>54</v>
      </c>
      <c r="B211" s="464">
        <v>80</v>
      </c>
      <c r="C211" s="464">
        <v>123</v>
      </c>
      <c r="D211" s="464">
        <v>132</v>
      </c>
      <c r="E211" s="464">
        <v>132</v>
      </c>
      <c r="F211" s="464">
        <v>146</v>
      </c>
      <c r="G211" s="464">
        <v>249</v>
      </c>
      <c r="H211" s="465">
        <v>310</v>
      </c>
      <c r="I211" s="465">
        <f t="shared" ref="I211:I220" si="58">SUM(B211:H211)</f>
        <v>1172</v>
      </c>
    </row>
    <row r="212" spans="1:9" ht="16.5">
      <c r="A212" s="463" t="s">
        <v>277</v>
      </c>
      <c r="B212" s="464">
        <v>270</v>
      </c>
      <c r="C212" s="464">
        <v>150</v>
      </c>
      <c r="D212" s="464">
        <v>147</v>
      </c>
      <c r="E212" s="464">
        <v>175</v>
      </c>
      <c r="F212" s="464">
        <v>179</v>
      </c>
      <c r="G212" s="464">
        <v>236</v>
      </c>
      <c r="H212" s="465">
        <v>284</v>
      </c>
      <c r="I212" s="465">
        <f t="shared" si="58"/>
        <v>1441</v>
      </c>
    </row>
    <row r="213" spans="1:9" ht="16.5">
      <c r="A213" s="463" t="s">
        <v>278</v>
      </c>
      <c r="B213" s="464">
        <v>71</v>
      </c>
      <c r="C213" s="464">
        <v>149</v>
      </c>
      <c r="D213" s="464">
        <v>142</v>
      </c>
      <c r="E213" s="464">
        <v>121</v>
      </c>
      <c r="F213" s="464">
        <v>148</v>
      </c>
      <c r="G213" s="464">
        <v>155</v>
      </c>
      <c r="H213" s="465">
        <v>207</v>
      </c>
      <c r="I213" s="465">
        <f t="shared" si="58"/>
        <v>993</v>
      </c>
    </row>
    <row r="214" spans="1:9" ht="16.5">
      <c r="A214" s="463" t="s">
        <v>279</v>
      </c>
      <c r="B214" s="464">
        <v>197</v>
      </c>
      <c r="C214" s="464">
        <v>132</v>
      </c>
      <c r="D214" s="464">
        <v>121</v>
      </c>
      <c r="E214" s="464">
        <v>141</v>
      </c>
      <c r="F214" s="464">
        <v>166</v>
      </c>
      <c r="G214" s="464">
        <v>220</v>
      </c>
      <c r="H214" s="465">
        <v>273</v>
      </c>
      <c r="I214" s="465">
        <f t="shared" si="58"/>
        <v>1250</v>
      </c>
    </row>
    <row r="215" spans="1:9" ht="16.5">
      <c r="A215" s="463" t="s">
        <v>280</v>
      </c>
      <c r="B215" s="464">
        <v>144</v>
      </c>
      <c r="C215" s="464">
        <v>151</v>
      </c>
      <c r="D215" s="464">
        <v>174</v>
      </c>
      <c r="E215" s="464">
        <v>174</v>
      </c>
      <c r="F215" s="464">
        <v>193</v>
      </c>
      <c r="G215" s="464">
        <v>248</v>
      </c>
      <c r="H215" s="465">
        <v>284</v>
      </c>
      <c r="I215" s="465">
        <f t="shared" si="58"/>
        <v>1368</v>
      </c>
    </row>
    <row r="216" spans="1:9" ht="16.5">
      <c r="A216" s="463" t="s">
        <v>281</v>
      </c>
      <c r="B216" s="464">
        <v>108</v>
      </c>
      <c r="C216" s="464">
        <v>89</v>
      </c>
      <c r="D216" s="464">
        <v>60</v>
      </c>
      <c r="E216" s="464">
        <v>89</v>
      </c>
      <c r="F216" s="464">
        <v>84</v>
      </c>
      <c r="G216" s="464">
        <v>124</v>
      </c>
      <c r="H216" s="465">
        <v>121</v>
      </c>
      <c r="I216" s="465">
        <f t="shared" si="58"/>
        <v>675</v>
      </c>
    </row>
    <row r="217" spans="1:9" ht="16.5">
      <c r="A217" s="463" t="s">
        <v>282</v>
      </c>
      <c r="B217" s="464">
        <v>50</v>
      </c>
      <c r="C217" s="464">
        <v>26</v>
      </c>
      <c r="D217" s="464">
        <v>12</v>
      </c>
      <c r="E217" s="464">
        <v>10</v>
      </c>
      <c r="F217" s="464">
        <v>14</v>
      </c>
      <c r="G217" s="464">
        <v>9</v>
      </c>
      <c r="H217" s="465">
        <v>21</v>
      </c>
      <c r="I217" s="465">
        <f t="shared" si="58"/>
        <v>142</v>
      </c>
    </row>
    <row r="218" spans="1:9" ht="16.5">
      <c r="A218" s="463" t="s">
        <v>283</v>
      </c>
      <c r="B218" s="464">
        <v>26</v>
      </c>
      <c r="C218" s="464">
        <v>21</v>
      </c>
      <c r="D218" s="464">
        <v>24</v>
      </c>
      <c r="E218" s="464">
        <v>14</v>
      </c>
      <c r="F218" s="464">
        <v>35</v>
      </c>
      <c r="G218" s="464">
        <v>26</v>
      </c>
      <c r="H218" s="465">
        <v>31</v>
      </c>
      <c r="I218" s="465">
        <f t="shared" si="58"/>
        <v>177</v>
      </c>
    </row>
    <row r="219" spans="1:9" ht="16.5">
      <c r="A219" s="463" t="s">
        <v>284</v>
      </c>
      <c r="B219" s="464">
        <v>58</v>
      </c>
      <c r="C219" s="464">
        <v>25</v>
      </c>
      <c r="D219" s="464">
        <v>18</v>
      </c>
      <c r="E219" s="464">
        <v>30</v>
      </c>
      <c r="F219" s="464">
        <v>25</v>
      </c>
      <c r="G219" s="464">
        <v>35</v>
      </c>
      <c r="H219" s="465">
        <v>69</v>
      </c>
      <c r="I219" s="465">
        <f t="shared" si="58"/>
        <v>260</v>
      </c>
    </row>
    <row r="220" spans="1:9" ht="16.5">
      <c r="A220" s="463" t="s">
        <v>36</v>
      </c>
      <c r="B220" s="464">
        <v>86</v>
      </c>
      <c r="C220" s="464">
        <v>57</v>
      </c>
      <c r="D220" s="464">
        <v>49</v>
      </c>
      <c r="E220" s="464">
        <v>58</v>
      </c>
      <c r="F220" s="464">
        <v>71</v>
      </c>
      <c r="G220" s="464">
        <v>94</v>
      </c>
      <c r="H220" s="465">
        <v>110</v>
      </c>
      <c r="I220" s="465">
        <f t="shared" si="58"/>
        <v>525</v>
      </c>
    </row>
    <row r="221" spans="1:9">
      <c r="A221" s="1607" t="s">
        <v>525</v>
      </c>
      <c r="B221" s="1608"/>
      <c r="C221" s="1608"/>
      <c r="D221" s="1608"/>
      <c r="E221" s="1608"/>
      <c r="F221" s="1608"/>
      <c r="G221" s="1608"/>
      <c r="H221" s="1608"/>
      <c r="I221" s="1609"/>
    </row>
    <row r="222" spans="1:9">
      <c r="A222" s="461" t="s">
        <v>992</v>
      </c>
      <c r="B222" s="531">
        <v>44293</v>
      </c>
      <c r="C222" s="531">
        <v>44323</v>
      </c>
      <c r="D222" s="531">
        <v>44354</v>
      </c>
      <c r="E222" s="531">
        <v>44384</v>
      </c>
      <c r="F222" s="531">
        <v>44415</v>
      </c>
      <c r="G222" s="531">
        <v>44446</v>
      </c>
      <c r="H222" s="531">
        <v>44476</v>
      </c>
      <c r="I222" s="462" t="s">
        <v>1000</v>
      </c>
    </row>
    <row r="223" spans="1:9" ht="16.5">
      <c r="A223" s="463" t="s">
        <v>54</v>
      </c>
      <c r="B223" s="464">
        <f t="shared" ref="B223:H223" si="59">B211/B199*100</f>
        <v>45.977011494252871</v>
      </c>
      <c r="C223" s="464">
        <f t="shared" si="59"/>
        <v>41.137123745819402</v>
      </c>
      <c r="D223" s="464">
        <f t="shared" si="59"/>
        <v>58.407079646017699</v>
      </c>
      <c r="E223" s="464">
        <f t="shared" si="59"/>
        <v>40.121580547112465</v>
      </c>
      <c r="F223" s="464">
        <f t="shared" si="59"/>
        <v>48.666666666666671</v>
      </c>
      <c r="G223" s="464">
        <f t="shared" si="59"/>
        <v>54.013015184381771</v>
      </c>
      <c r="H223" s="464">
        <f t="shared" si="59"/>
        <v>51.070840197693578</v>
      </c>
      <c r="I223" s="465">
        <f>AVERAGE(B223:H223)</f>
        <v>48.484759640277787</v>
      </c>
    </row>
    <row r="224" spans="1:9" ht="16.5">
      <c r="A224" s="463" t="s">
        <v>277</v>
      </c>
      <c r="B224" s="464">
        <f t="shared" ref="B224:C232" si="60">B212/B200*100</f>
        <v>44.481054365733115</v>
      </c>
      <c r="C224" s="464">
        <f t="shared" si="60"/>
        <v>49.668874172185426</v>
      </c>
      <c r="D224" s="464">
        <f t="shared" ref="D224:I232" si="61">D212/D200*100</f>
        <v>69.014084507042256</v>
      </c>
      <c r="E224" s="464">
        <f t="shared" ref="E224:H227" si="62">E212/E200*100</f>
        <v>49.295774647887328</v>
      </c>
      <c r="F224" s="464">
        <f t="shared" si="62"/>
        <v>49.311294765840216</v>
      </c>
      <c r="G224" s="464">
        <f t="shared" si="62"/>
        <v>59</v>
      </c>
      <c r="H224" s="464">
        <f t="shared" si="62"/>
        <v>42.514970059880241</v>
      </c>
      <c r="I224" s="465">
        <f t="shared" ref="I224:I232" si="63">AVERAGE(B224:H224)</f>
        <v>51.898007502652653</v>
      </c>
    </row>
    <row r="225" spans="1:9" ht="16.5">
      <c r="A225" s="463" t="s">
        <v>278</v>
      </c>
      <c r="B225" s="464">
        <f t="shared" si="60"/>
        <v>42.514970059880241</v>
      </c>
      <c r="C225" s="464">
        <f t="shared" si="60"/>
        <v>48.064516129032256</v>
      </c>
      <c r="D225" s="464">
        <f t="shared" si="61"/>
        <v>46.864686468646866</v>
      </c>
      <c r="E225" s="464">
        <f t="shared" si="62"/>
        <v>45.31835205992509</v>
      </c>
      <c r="F225" s="464">
        <f t="shared" si="62"/>
        <v>68.83720930232559</v>
      </c>
      <c r="G225" s="464">
        <f t="shared" si="62"/>
        <v>57.195571955719558</v>
      </c>
      <c r="H225" s="464">
        <f t="shared" si="62"/>
        <v>99.519230769230774</v>
      </c>
      <c r="I225" s="465">
        <f t="shared" si="63"/>
        <v>58.330648106394335</v>
      </c>
    </row>
    <row r="226" spans="1:9" ht="16.5">
      <c r="A226" s="463" t="s">
        <v>279</v>
      </c>
      <c r="B226" s="464">
        <f t="shared" si="60"/>
        <v>32.615894039735096</v>
      </c>
      <c r="C226" s="464">
        <f t="shared" si="60"/>
        <v>37.078651685393261</v>
      </c>
      <c r="D226" s="464">
        <f t="shared" si="61"/>
        <v>31.510416666666668</v>
      </c>
      <c r="E226" s="464">
        <f t="shared" si="62"/>
        <v>46.229508196721312</v>
      </c>
      <c r="F226" s="464">
        <f t="shared" si="62"/>
        <v>41.293532338308459</v>
      </c>
      <c r="G226" s="464">
        <f t="shared" si="62"/>
        <v>47.722342733188725</v>
      </c>
      <c r="H226" s="464">
        <f t="shared" si="62"/>
        <v>43.059936908517351</v>
      </c>
      <c r="I226" s="465">
        <f t="shared" si="63"/>
        <v>39.930040366932985</v>
      </c>
    </row>
    <row r="227" spans="1:9" ht="16.5">
      <c r="A227" s="463" t="s">
        <v>280</v>
      </c>
      <c r="B227" s="464">
        <f t="shared" si="60"/>
        <v>54.13533834586466</v>
      </c>
      <c r="C227" s="464">
        <f t="shared" si="60"/>
        <v>63.983050847457626</v>
      </c>
      <c r="D227" s="464">
        <f t="shared" si="61"/>
        <v>62.142857142857146</v>
      </c>
      <c r="E227" s="464">
        <f t="shared" si="62"/>
        <v>85.294117647058826</v>
      </c>
      <c r="F227" s="464">
        <f t="shared" si="62"/>
        <v>60.691823899371066</v>
      </c>
      <c r="G227" s="464">
        <f t="shared" si="62"/>
        <v>67.208672086720867</v>
      </c>
      <c r="H227" s="464">
        <f t="shared" si="62"/>
        <v>59.043659043659048</v>
      </c>
      <c r="I227" s="465">
        <f t="shared" si="63"/>
        <v>64.642788430427032</v>
      </c>
    </row>
    <row r="228" spans="1:9" ht="16.5">
      <c r="A228" s="463" t="s">
        <v>281</v>
      </c>
      <c r="B228" s="468">
        <f t="shared" si="60"/>
        <v>61.016949152542374</v>
      </c>
      <c r="C228" s="468">
        <f t="shared" si="60"/>
        <v>70.078740157480311</v>
      </c>
      <c r="D228" s="468">
        <f t="shared" si="61"/>
        <v>85.714285714285708</v>
      </c>
      <c r="E228" s="468">
        <f t="shared" si="61"/>
        <v>50</v>
      </c>
      <c r="F228" s="468">
        <f t="shared" si="61"/>
        <v>83.168316831683171</v>
      </c>
      <c r="G228" s="468">
        <f t="shared" si="61"/>
        <v>62.944162436548226</v>
      </c>
      <c r="H228" s="468">
        <f t="shared" si="61"/>
        <v>77.564102564102569</v>
      </c>
      <c r="I228" s="468">
        <f t="shared" si="61"/>
        <v>67.097415506958242</v>
      </c>
    </row>
    <row r="229" spans="1:9" ht="16.5">
      <c r="A229" s="463" t="s">
        <v>282</v>
      </c>
      <c r="B229" s="468">
        <f t="shared" si="60"/>
        <v>87.719298245614027</v>
      </c>
      <c r="C229" s="468">
        <f t="shared" si="60"/>
        <v>83.870967741935488</v>
      </c>
      <c r="D229" s="468">
        <f t="shared" si="61"/>
        <v>66.666666666666657</v>
      </c>
      <c r="E229" s="468">
        <f t="shared" ref="E229" si="64">E217/E205*100</f>
        <v>76.923076923076934</v>
      </c>
      <c r="F229" s="468">
        <f t="shared" ref="F229:H232" si="65">F217/F205*100</f>
        <v>73.68421052631578</v>
      </c>
      <c r="G229" s="468">
        <f t="shared" si="65"/>
        <v>69.230769230769226</v>
      </c>
      <c r="H229" s="468">
        <f t="shared" si="65"/>
        <v>80.769230769230774</v>
      </c>
      <c r="I229" s="492">
        <f t="shared" si="63"/>
        <v>76.980602871944129</v>
      </c>
    </row>
    <row r="230" spans="1:9" ht="16.5">
      <c r="A230" s="463" t="s">
        <v>283</v>
      </c>
      <c r="B230" s="468">
        <f t="shared" si="60"/>
        <v>61.904761904761905</v>
      </c>
      <c r="C230" s="468">
        <f t="shared" si="60"/>
        <v>60</v>
      </c>
      <c r="D230" s="468">
        <f t="shared" si="61"/>
        <v>66.666666666666657</v>
      </c>
      <c r="E230" s="468">
        <f t="shared" ref="E230" si="66">E218/E206*100</f>
        <v>46.666666666666664</v>
      </c>
      <c r="F230" s="468">
        <f t="shared" si="65"/>
        <v>72.916666666666657</v>
      </c>
      <c r="G230" s="468">
        <f t="shared" si="65"/>
        <v>56.521739130434781</v>
      </c>
      <c r="H230" s="468">
        <f t="shared" si="65"/>
        <v>68.888888888888886</v>
      </c>
      <c r="I230" s="492">
        <f t="shared" si="63"/>
        <v>61.937912846297941</v>
      </c>
    </row>
    <row r="231" spans="1:9" ht="16.5">
      <c r="A231" s="463" t="s">
        <v>284</v>
      </c>
      <c r="B231" s="468">
        <f t="shared" si="60"/>
        <v>32.7683615819209</v>
      </c>
      <c r="C231" s="468">
        <f t="shared" si="60"/>
        <v>53.191489361702125</v>
      </c>
      <c r="D231" s="468">
        <f t="shared" si="61"/>
        <v>51.428571428571423</v>
      </c>
      <c r="E231" s="468">
        <f t="shared" ref="E231" si="67">E219/E207*100</f>
        <v>55.555555555555557</v>
      </c>
      <c r="F231" s="468">
        <f t="shared" si="65"/>
        <v>47.169811320754718</v>
      </c>
      <c r="G231" s="468">
        <f t="shared" si="65"/>
        <v>43.75</v>
      </c>
      <c r="H231" s="468">
        <f t="shared" si="65"/>
        <v>50</v>
      </c>
      <c r="I231" s="492">
        <f t="shared" si="63"/>
        <v>47.694827035500673</v>
      </c>
    </row>
    <row r="232" spans="1:9" ht="16.5">
      <c r="A232" s="463" t="s">
        <v>36</v>
      </c>
      <c r="B232" s="468">
        <f t="shared" si="60"/>
        <v>58.503401360544217</v>
      </c>
      <c r="C232" s="468">
        <f t="shared" si="60"/>
        <v>60</v>
      </c>
      <c r="D232" s="468">
        <f t="shared" si="61"/>
        <v>57.647058823529406</v>
      </c>
      <c r="E232" s="468">
        <f t="shared" ref="E232" si="68">E220/E208*100</f>
        <v>42.962962962962962</v>
      </c>
      <c r="F232" s="468">
        <f t="shared" si="65"/>
        <v>76.344086021505376</v>
      </c>
      <c r="G232" s="468">
        <f t="shared" si="65"/>
        <v>54.651162790697668</v>
      </c>
      <c r="H232" s="468">
        <f t="shared" si="65"/>
        <v>43.30708661417323</v>
      </c>
      <c r="I232" s="492">
        <f t="shared" si="63"/>
        <v>56.202251224773256</v>
      </c>
    </row>
    <row r="233" spans="1:9">
      <c r="A233" s="1607" t="s">
        <v>665</v>
      </c>
      <c r="B233" s="1608"/>
      <c r="C233" s="1608"/>
      <c r="D233" s="1608"/>
      <c r="E233" s="1608"/>
      <c r="F233" s="1608"/>
      <c r="G233" s="1608"/>
      <c r="H233" s="1608"/>
      <c r="I233" s="1609"/>
    </row>
    <row r="234" spans="1:9">
      <c r="A234" s="461" t="s">
        <v>992</v>
      </c>
      <c r="B234" s="531">
        <v>44293</v>
      </c>
      <c r="C234" s="531">
        <v>44323</v>
      </c>
      <c r="D234" s="531">
        <v>44354</v>
      </c>
      <c r="E234" s="531">
        <v>44384</v>
      </c>
      <c r="F234" s="531">
        <v>44415</v>
      </c>
      <c r="G234" s="531">
        <v>44446</v>
      </c>
      <c r="H234" s="531">
        <v>44476</v>
      </c>
      <c r="I234" s="462" t="s">
        <v>1000</v>
      </c>
    </row>
    <row r="235" spans="1:9" ht="16.5">
      <c r="A235" s="463" t="s">
        <v>54</v>
      </c>
      <c r="B235" s="467">
        <f>B187/B211</f>
        <v>165.04112500000002</v>
      </c>
      <c r="C235" s="467">
        <f t="shared" ref="C235:I235" si="69">C187/C211</f>
        <v>139.41902439024392</v>
      </c>
      <c r="D235" s="467">
        <f t="shared" si="69"/>
        <v>137.86742424242425</v>
      </c>
      <c r="E235" s="467">
        <f t="shared" si="69"/>
        <v>139.13651515151514</v>
      </c>
      <c r="F235" s="467">
        <f t="shared" si="69"/>
        <v>120.60157534246576</v>
      </c>
      <c r="G235" s="467">
        <f t="shared" si="69"/>
        <v>168.15008032128515</v>
      </c>
      <c r="H235" s="467">
        <f t="shared" si="69"/>
        <v>147.16503225806451</v>
      </c>
      <c r="I235" s="467">
        <f t="shared" si="69"/>
        <v>146.77023037542665</v>
      </c>
    </row>
    <row r="236" spans="1:9" ht="16.5">
      <c r="A236" s="463" t="s">
        <v>277</v>
      </c>
      <c r="B236" s="467">
        <f t="shared" ref="B236:I236" si="70">B188/B212</f>
        <v>148.71359259259259</v>
      </c>
      <c r="C236" s="467">
        <f t="shared" si="70"/>
        <v>145.45699999999999</v>
      </c>
      <c r="D236" s="467">
        <f t="shared" si="70"/>
        <v>149.02557823129251</v>
      </c>
      <c r="E236" s="467">
        <f t="shared" si="70"/>
        <v>135.59634285714287</v>
      </c>
      <c r="F236" s="467">
        <f t="shared" si="70"/>
        <v>148.41787709497206</v>
      </c>
      <c r="G236" s="467">
        <f t="shared" si="70"/>
        <v>149.59542372881356</v>
      </c>
      <c r="H236" s="467">
        <f t="shared" si="70"/>
        <v>152.65017605633804</v>
      </c>
      <c r="I236" s="467">
        <f t="shared" si="70"/>
        <v>147.69695350451073</v>
      </c>
    </row>
    <row r="237" spans="1:9" ht="16.5">
      <c r="A237" s="463" t="s">
        <v>278</v>
      </c>
      <c r="B237" s="467">
        <f t="shared" ref="B237:I237" si="71">B189/B213</f>
        <v>134.60169014084505</v>
      </c>
      <c r="C237" s="467">
        <f t="shared" si="71"/>
        <v>140.88818791946309</v>
      </c>
      <c r="D237" s="467">
        <f t="shared" si="71"/>
        <v>128.93274647887324</v>
      </c>
      <c r="E237" s="467">
        <f t="shared" si="71"/>
        <v>153.34603305785123</v>
      </c>
      <c r="F237" s="467">
        <f t="shared" si="71"/>
        <v>146.01898648648648</v>
      </c>
      <c r="G237" s="467">
        <f t="shared" si="71"/>
        <v>141.36032258064515</v>
      </c>
      <c r="H237" s="467">
        <f t="shared" si="71"/>
        <v>127.22628019323672</v>
      </c>
      <c r="I237" s="467">
        <f t="shared" si="71"/>
        <v>138.23754279959715</v>
      </c>
    </row>
    <row r="238" spans="1:9" ht="16.5">
      <c r="A238" s="463" t="s">
        <v>279</v>
      </c>
      <c r="B238" s="467">
        <f t="shared" ref="B238:I238" si="72">B190/B214</f>
        <v>154.69781725888325</v>
      </c>
      <c r="C238" s="467">
        <f t="shared" si="72"/>
        <v>171.89515151515153</v>
      </c>
      <c r="D238" s="467">
        <f t="shared" si="72"/>
        <v>173.79809917355371</v>
      </c>
      <c r="E238" s="467">
        <f t="shared" si="72"/>
        <v>160.18241134751773</v>
      </c>
      <c r="F238" s="467">
        <f t="shared" si="72"/>
        <v>149.74771084337348</v>
      </c>
      <c r="G238" s="467">
        <f t="shared" si="72"/>
        <v>168.77313636363635</v>
      </c>
      <c r="H238" s="467">
        <f t="shared" si="72"/>
        <v>171.25732600732601</v>
      </c>
      <c r="I238" s="467">
        <f t="shared" si="72"/>
        <v>164.41790399999999</v>
      </c>
    </row>
    <row r="239" spans="1:9" ht="16.5">
      <c r="A239" s="463" t="s">
        <v>280</v>
      </c>
      <c r="B239" s="467">
        <f t="shared" ref="B239:I239" si="73">B191/B215</f>
        <v>139.70249999999999</v>
      </c>
      <c r="C239" s="467">
        <f t="shared" si="73"/>
        <v>162.82701986754967</v>
      </c>
      <c r="D239" s="467">
        <f t="shared" si="73"/>
        <v>167.3744827586207</v>
      </c>
      <c r="E239" s="467">
        <f t="shared" si="73"/>
        <v>147.97695402298851</v>
      </c>
      <c r="F239" s="467">
        <f t="shared" si="73"/>
        <v>159.25108808290156</v>
      </c>
      <c r="G239" s="467">
        <f t="shared" si="73"/>
        <v>157.84068548387097</v>
      </c>
      <c r="H239" s="467">
        <f t="shared" si="73"/>
        <v>170.43320422535211</v>
      </c>
      <c r="I239" s="467">
        <f t="shared" si="73"/>
        <v>159.25304824561402</v>
      </c>
    </row>
    <row r="240" spans="1:9" ht="16.5">
      <c r="A240" s="463" t="s">
        <v>281</v>
      </c>
      <c r="B240" s="467">
        <f t="shared" ref="B240:I240" si="74">B192/B216</f>
        <v>124.3774074074074</v>
      </c>
      <c r="C240" s="467">
        <f t="shared" si="74"/>
        <v>134.77865168539324</v>
      </c>
      <c r="D240" s="467">
        <f t="shared" si="74"/>
        <v>129.0575</v>
      </c>
      <c r="E240" s="467">
        <f t="shared" si="74"/>
        <v>156.80337078651687</v>
      </c>
      <c r="F240" s="467">
        <f t="shared" si="74"/>
        <v>112.49488095238095</v>
      </c>
      <c r="G240" s="467">
        <f t="shared" si="74"/>
        <v>133.93080645161288</v>
      </c>
      <c r="H240" s="467">
        <f t="shared" si="74"/>
        <v>141.53966942148759</v>
      </c>
      <c r="I240" s="467">
        <f t="shared" si="74"/>
        <v>133.79303703703704</v>
      </c>
    </row>
    <row r="241" spans="1:12" ht="16.5">
      <c r="A241" s="463" t="s">
        <v>282</v>
      </c>
      <c r="B241" s="467">
        <f t="shared" ref="B241:I241" si="75">B193/B217</f>
        <v>126.1438</v>
      </c>
      <c r="C241" s="467">
        <f t="shared" si="75"/>
        <v>141.14692307692309</v>
      </c>
      <c r="D241" s="467">
        <f t="shared" si="75"/>
        <v>225.61666666666667</v>
      </c>
      <c r="E241" s="467">
        <f t="shared" si="75"/>
        <v>122.07300000000001</v>
      </c>
      <c r="F241" s="467">
        <f t="shared" si="75"/>
        <v>150.22142857142856</v>
      </c>
      <c r="G241" s="467">
        <f t="shared" si="75"/>
        <v>154.87444444444444</v>
      </c>
      <c r="H241" s="467">
        <f t="shared" si="75"/>
        <v>191.53476190476189</v>
      </c>
      <c r="I241" s="467">
        <f t="shared" si="75"/>
        <v>150.87563380281691</v>
      </c>
    </row>
    <row r="242" spans="1:12" ht="16.5">
      <c r="A242" s="463" t="s">
        <v>283</v>
      </c>
      <c r="B242" s="467">
        <f t="shared" ref="B242:I242" si="76">B194/B218</f>
        <v>113.34769230769231</v>
      </c>
      <c r="C242" s="467">
        <f t="shared" si="76"/>
        <v>91.347142857142856</v>
      </c>
      <c r="D242" s="467">
        <f t="shared" si="76"/>
        <v>122.89041666666667</v>
      </c>
      <c r="E242" s="467">
        <f t="shared" si="76"/>
        <v>189.32999999999998</v>
      </c>
      <c r="F242" s="467">
        <f t="shared" si="76"/>
        <v>135.25571428571428</v>
      </c>
      <c r="G242" s="467">
        <f t="shared" si="76"/>
        <v>88.381538461538469</v>
      </c>
      <c r="H242" s="467">
        <f t="shared" si="76"/>
        <v>98.716774193548375</v>
      </c>
      <c r="I242" s="467">
        <f t="shared" si="76"/>
        <v>116.14355932203392</v>
      </c>
    </row>
    <row r="243" spans="1:12" ht="16.5">
      <c r="A243" s="463" t="s">
        <v>284</v>
      </c>
      <c r="B243" s="467">
        <f t="shared" ref="B243:I243" si="77">B195/B219</f>
        <v>117.48896551724137</v>
      </c>
      <c r="C243" s="467">
        <f t="shared" si="77"/>
        <v>136.92240000000001</v>
      </c>
      <c r="D243" s="467">
        <f t="shared" si="77"/>
        <v>101.22666666666666</v>
      </c>
      <c r="E243" s="467">
        <f t="shared" si="77"/>
        <v>119.32933333333334</v>
      </c>
      <c r="F243" s="467">
        <f t="shared" si="77"/>
        <v>76.540000000000006</v>
      </c>
      <c r="G243" s="467">
        <f t="shared" si="77"/>
        <v>95.346000000000004</v>
      </c>
      <c r="H243" s="467">
        <f t="shared" si="77"/>
        <v>127.8163768115942</v>
      </c>
      <c r="I243" s="467">
        <f t="shared" si="77"/>
        <v>114.26661538461538</v>
      </c>
    </row>
    <row r="244" spans="1:12" ht="16.5">
      <c r="A244" s="463" t="s">
        <v>36</v>
      </c>
      <c r="B244" s="467">
        <f t="shared" ref="B244:I244" si="78">B196/B220</f>
        <v>98.502325581395354</v>
      </c>
      <c r="C244" s="467">
        <f t="shared" si="78"/>
        <v>92.445614035087715</v>
      </c>
      <c r="D244" s="467">
        <f t="shared" si="78"/>
        <v>90.16836734693878</v>
      </c>
      <c r="E244" s="467">
        <f t="shared" si="78"/>
        <v>107.98362068965517</v>
      </c>
      <c r="F244" s="467">
        <f t="shared" si="78"/>
        <v>125.2238028169014</v>
      </c>
      <c r="G244" s="467">
        <f t="shared" si="78"/>
        <v>108.6872340425532</v>
      </c>
      <c r="H244" s="467">
        <f t="shared" si="78"/>
        <v>133.73745454545454</v>
      </c>
      <c r="I244" s="467">
        <f t="shared" si="78"/>
        <v>110.93430476190476</v>
      </c>
    </row>
    <row r="245" spans="1:12" ht="23.25">
      <c r="A245" s="1612" t="s">
        <v>1017</v>
      </c>
      <c r="B245" s="1603"/>
      <c r="C245" s="1603"/>
      <c r="D245" s="1603"/>
      <c r="E245" s="1603"/>
      <c r="F245" s="1603"/>
      <c r="G245" s="1603"/>
      <c r="H245" s="1603"/>
      <c r="I245" s="1603"/>
    </row>
    <row r="246" spans="1:12">
      <c r="A246" s="1604" t="s">
        <v>991</v>
      </c>
      <c r="B246" s="1605"/>
      <c r="C246" s="1605"/>
      <c r="D246" s="1605"/>
      <c r="E246" s="1605"/>
      <c r="F246" s="1605"/>
      <c r="G246" s="1605"/>
      <c r="H246" s="1605"/>
      <c r="I246" s="1606"/>
    </row>
    <row r="247" spans="1:12">
      <c r="A247" s="461" t="s">
        <v>992</v>
      </c>
      <c r="B247" s="531">
        <v>44507</v>
      </c>
      <c r="C247" s="531">
        <v>44537</v>
      </c>
      <c r="D247" s="531" t="s">
        <v>1018</v>
      </c>
      <c r="E247" s="531" t="s">
        <v>1019</v>
      </c>
      <c r="F247" s="531" t="s">
        <v>1020</v>
      </c>
      <c r="G247" s="531" t="s">
        <v>1021</v>
      </c>
      <c r="H247" s="531" t="s">
        <v>1022</v>
      </c>
      <c r="I247" s="462" t="s">
        <v>1000</v>
      </c>
    </row>
    <row r="248" spans="1:12" ht="16.5">
      <c r="A248" s="463" t="s">
        <v>54</v>
      </c>
      <c r="B248" s="467">
        <v>12531.96</v>
      </c>
      <c r="C248" s="467">
        <v>14219.55</v>
      </c>
      <c r="D248" s="467">
        <v>23027.89</v>
      </c>
      <c r="E248" s="467">
        <v>21257.45</v>
      </c>
      <c r="F248" s="467">
        <v>28526.74</v>
      </c>
      <c r="G248" s="467">
        <v>35600.79</v>
      </c>
      <c r="H248" s="467">
        <v>49476.17</v>
      </c>
      <c r="I248" s="466">
        <f t="shared" ref="I248:I257" si="79">SUM(B248:H248)</f>
        <v>184640.55</v>
      </c>
    </row>
    <row r="249" spans="1:12" ht="16.5">
      <c r="A249" s="463" t="s">
        <v>277</v>
      </c>
      <c r="B249" s="467">
        <v>36690.75</v>
      </c>
      <c r="C249" s="467">
        <v>21848.2</v>
      </c>
      <c r="D249" s="467">
        <v>23907.47</v>
      </c>
      <c r="E249" s="467">
        <v>30441.53</v>
      </c>
      <c r="F249" s="467">
        <v>33574.42</v>
      </c>
      <c r="G249" s="467">
        <v>42303.55</v>
      </c>
      <c r="H249" s="467">
        <v>47697.7</v>
      </c>
      <c r="I249" s="466">
        <f t="shared" si="79"/>
        <v>236463.62</v>
      </c>
    </row>
    <row r="250" spans="1:12" ht="16.5">
      <c r="A250" s="463" t="s">
        <v>278</v>
      </c>
      <c r="B250" s="467">
        <v>6809.99</v>
      </c>
      <c r="C250" s="467">
        <v>16081.98</v>
      </c>
      <c r="D250" s="467">
        <v>14914.54</v>
      </c>
      <c r="E250" s="467">
        <v>24092.71</v>
      </c>
      <c r="F250" s="467">
        <v>22668.33</v>
      </c>
      <c r="G250" s="467">
        <v>23712.63</v>
      </c>
      <c r="H250" s="467">
        <v>32331.599999999999</v>
      </c>
      <c r="I250" s="466">
        <f t="shared" si="79"/>
        <v>140611.78</v>
      </c>
      <c r="K250" s="1611" t="s">
        <v>1017</v>
      </c>
      <c r="L250" s="1611"/>
    </row>
    <row r="251" spans="1:12" ht="16.5">
      <c r="A251" s="463" t="s">
        <v>279</v>
      </c>
      <c r="B251" s="467">
        <v>27236.81</v>
      </c>
      <c r="C251" s="467">
        <v>20693.689999999999</v>
      </c>
      <c r="D251" s="467">
        <v>18099.93</v>
      </c>
      <c r="E251" s="467">
        <v>26240.46</v>
      </c>
      <c r="F251" s="467">
        <v>31862.73</v>
      </c>
      <c r="G251" s="467">
        <v>45981.1</v>
      </c>
      <c r="H251" s="467">
        <v>43051.93</v>
      </c>
      <c r="I251" s="466">
        <f t="shared" si="79"/>
        <v>213166.64999999997</v>
      </c>
      <c r="K251" s="1610" t="s">
        <v>445</v>
      </c>
      <c r="L251" s="1610"/>
    </row>
    <row r="252" spans="1:12" ht="16.5">
      <c r="A252" s="463" t="s">
        <v>280</v>
      </c>
      <c r="B252" s="467">
        <v>23540.99</v>
      </c>
      <c r="C252" s="467">
        <v>22980.14</v>
      </c>
      <c r="D252" s="467">
        <v>26548.68</v>
      </c>
      <c r="E252" s="467">
        <v>31241.83</v>
      </c>
      <c r="F252" s="467">
        <v>49359.15</v>
      </c>
      <c r="G252" s="467">
        <v>47342.95</v>
      </c>
      <c r="H252" s="467">
        <v>51452.42</v>
      </c>
      <c r="I252" s="466">
        <f t="shared" si="79"/>
        <v>252466.15999999997</v>
      </c>
      <c r="K252" s="532" t="s">
        <v>991</v>
      </c>
      <c r="L252" s="533">
        <f>I248+I249+I250+I251+I252</f>
        <v>1027348.7599999998</v>
      </c>
    </row>
    <row r="253" spans="1:12" ht="16.5">
      <c r="A253" s="463" t="s">
        <v>281</v>
      </c>
      <c r="B253" s="467">
        <v>11350.56</v>
      </c>
      <c r="C253" s="467">
        <v>5122.82</v>
      </c>
      <c r="D253" s="467">
        <v>8440.36</v>
      </c>
      <c r="E253" s="467">
        <v>15771.58</v>
      </c>
      <c r="F253" s="467">
        <v>20949.73</v>
      </c>
      <c r="G253" s="467">
        <v>18907.54</v>
      </c>
      <c r="H253" s="467">
        <v>17340.95</v>
      </c>
      <c r="I253" s="466">
        <f t="shared" si="79"/>
        <v>97883.54</v>
      </c>
      <c r="K253" s="532" t="s">
        <v>1001</v>
      </c>
      <c r="L253" s="1">
        <f>SUM(I260:I264)</f>
        <v>13587</v>
      </c>
    </row>
    <row r="254" spans="1:12" ht="16.5">
      <c r="A254" s="463" t="s">
        <v>282</v>
      </c>
      <c r="B254" s="467">
        <v>2831.55</v>
      </c>
      <c r="C254" s="467">
        <v>2242.12</v>
      </c>
      <c r="D254" s="467">
        <v>2109.77</v>
      </c>
      <c r="E254" s="467">
        <v>1644.07</v>
      </c>
      <c r="F254" s="467">
        <v>4594.3900000000003</v>
      </c>
      <c r="G254" s="467">
        <v>1744.77</v>
      </c>
      <c r="H254" s="467">
        <v>4618.95</v>
      </c>
      <c r="I254" s="466">
        <f t="shared" si="79"/>
        <v>19785.620000000003</v>
      </c>
      <c r="K254" s="532" t="s">
        <v>49</v>
      </c>
      <c r="L254" s="1">
        <f>SUM(I272:I276)</f>
        <v>6713</v>
      </c>
    </row>
    <row r="255" spans="1:12" ht="16.5">
      <c r="A255" s="463" t="s">
        <v>283</v>
      </c>
      <c r="B255" s="467">
        <v>3075.7</v>
      </c>
      <c r="C255" s="467">
        <v>1792.05</v>
      </c>
      <c r="D255" s="467">
        <v>2863.42</v>
      </c>
      <c r="E255" s="467">
        <v>1899.06</v>
      </c>
      <c r="F255" s="467">
        <v>2924.88</v>
      </c>
      <c r="G255" s="467">
        <v>2294.6</v>
      </c>
      <c r="H255" s="467">
        <v>5641.12</v>
      </c>
      <c r="I255" s="466">
        <f t="shared" si="79"/>
        <v>20490.830000000002</v>
      </c>
      <c r="K255" s="532" t="s">
        <v>525</v>
      </c>
      <c r="L255" s="1">
        <f>AVERAGE(I284:I288)</f>
        <v>51.080421481896565</v>
      </c>
    </row>
    <row r="256" spans="1:12" ht="16.5">
      <c r="A256" s="463" t="s">
        <v>284</v>
      </c>
      <c r="B256" s="467">
        <v>5655.01</v>
      </c>
      <c r="C256" s="467">
        <v>1272.5899999999999</v>
      </c>
      <c r="D256" s="467">
        <v>1234.72</v>
      </c>
      <c r="E256" s="467">
        <v>2157.5</v>
      </c>
      <c r="F256" s="467">
        <v>4644.21</v>
      </c>
      <c r="G256" s="467">
        <v>4051.97</v>
      </c>
      <c r="H256" s="467">
        <v>7688.56</v>
      </c>
      <c r="I256" s="466">
        <f t="shared" si="79"/>
        <v>26704.560000000001</v>
      </c>
      <c r="K256" s="532" t="s">
        <v>48</v>
      </c>
      <c r="L256" s="533">
        <f>AVERAGE(I296:I300)</f>
        <v>152.30052698468859</v>
      </c>
    </row>
    <row r="257" spans="1:12" ht="16.5">
      <c r="A257" s="463" t="s">
        <v>36</v>
      </c>
      <c r="B257" s="467">
        <v>10223.99</v>
      </c>
      <c r="C257" s="467">
        <v>5294.69</v>
      </c>
      <c r="D257" s="467">
        <v>3391.21</v>
      </c>
      <c r="E257" s="467">
        <v>6597.82</v>
      </c>
      <c r="F257" s="467">
        <v>12709.9</v>
      </c>
      <c r="G257" s="467">
        <v>12662.88</v>
      </c>
      <c r="H257" s="467">
        <v>15830.61</v>
      </c>
      <c r="I257" s="466">
        <f t="shared" si="79"/>
        <v>66711.100000000006</v>
      </c>
      <c r="K257" s="1610" t="s">
        <v>453</v>
      </c>
      <c r="L257" s="1610"/>
    </row>
    <row r="258" spans="1:12">
      <c r="A258" s="1607" t="s">
        <v>1001</v>
      </c>
      <c r="B258" s="1608"/>
      <c r="C258" s="1608"/>
      <c r="D258" s="1608"/>
      <c r="E258" s="1608"/>
      <c r="F258" s="1608"/>
      <c r="G258" s="1608"/>
      <c r="H258" s="1608"/>
      <c r="I258" s="1609"/>
      <c r="K258" s="532" t="s">
        <v>991</v>
      </c>
      <c r="L258" s="533">
        <f>I253+I254+I255+I256+I257</f>
        <v>231575.65</v>
      </c>
    </row>
    <row r="259" spans="1:12">
      <c r="A259" s="461" t="s">
        <v>992</v>
      </c>
      <c r="B259" s="531">
        <v>44507</v>
      </c>
      <c r="C259" s="531">
        <v>44537</v>
      </c>
      <c r="D259" s="531" t="s">
        <v>1018</v>
      </c>
      <c r="E259" s="531" t="s">
        <v>1019</v>
      </c>
      <c r="F259" s="531" t="s">
        <v>1020</v>
      </c>
      <c r="G259" s="531" t="s">
        <v>1021</v>
      </c>
      <c r="H259" s="531" t="s">
        <v>1022</v>
      </c>
      <c r="I259" s="462" t="s">
        <v>1000</v>
      </c>
      <c r="K259" s="532" t="s">
        <v>1001</v>
      </c>
      <c r="L259" s="1">
        <f>SUM(I265:I269)</f>
        <v>2853</v>
      </c>
    </row>
    <row r="260" spans="1:12" ht="16.5">
      <c r="A260" s="463" t="s">
        <v>54</v>
      </c>
      <c r="B260" s="464">
        <v>212</v>
      </c>
      <c r="C260" s="464">
        <v>225</v>
      </c>
      <c r="D260" s="464">
        <v>320</v>
      </c>
      <c r="E260" s="464">
        <v>206</v>
      </c>
      <c r="F260" s="464">
        <v>385</v>
      </c>
      <c r="G260" s="464">
        <v>487</v>
      </c>
      <c r="H260" s="464">
        <v>746</v>
      </c>
      <c r="I260" s="465">
        <f t="shared" ref="I260:I269" si="80">SUM(B260:H260)</f>
        <v>2581</v>
      </c>
      <c r="K260" s="532" t="s">
        <v>49</v>
      </c>
      <c r="L260" s="1">
        <f>SUM(I277:I281)</f>
        <v>1729</v>
      </c>
    </row>
    <row r="261" spans="1:12" ht="16.5">
      <c r="A261" s="463" t="s">
        <v>277</v>
      </c>
      <c r="B261" s="464">
        <v>475</v>
      </c>
      <c r="C261" s="464">
        <v>241</v>
      </c>
      <c r="D261" s="464">
        <v>275</v>
      </c>
      <c r="E261" s="464">
        <v>373</v>
      </c>
      <c r="F261" s="464">
        <v>418</v>
      </c>
      <c r="G261" s="464">
        <v>502</v>
      </c>
      <c r="H261" s="464">
        <v>620</v>
      </c>
      <c r="I261" s="465">
        <f t="shared" si="80"/>
        <v>2904</v>
      </c>
      <c r="K261" s="532" t="s">
        <v>525</v>
      </c>
      <c r="L261" s="14">
        <f>AVERAGE(I289:I293)</f>
        <v>67.479507780861752</v>
      </c>
    </row>
    <row r="262" spans="1:12" ht="16.5">
      <c r="A262" s="463" t="s">
        <v>278</v>
      </c>
      <c r="B262" s="464">
        <v>115</v>
      </c>
      <c r="C262" s="464">
        <v>208</v>
      </c>
      <c r="D262" s="464">
        <v>150</v>
      </c>
      <c r="E262" s="464">
        <v>342</v>
      </c>
      <c r="F262" s="464">
        <v>367</v>
      </c>
      <c r="G262" s="464">
        <v>310</v>
      </c>
      <c r="H262" s="464">
        <v>353</v>
      </c>
      <c r="I262" s="465">
        <f t="shared" si="80"/>
        <v>1845</v>
      </c>
      <c r="K262" s="532" t="s">
        <v>48</v>
      </c>
      <c r="L262" s="533">
        <f>AVERAGE(I301:I305)</f>
        <v>131.65416665233863</v>
      </c>
    </row>
    <row r="263" spans="1:12" ht="16.5">
      <c r="A263" s="463" t="s">
        <v>279</v>
      </c>
      <c r="B263" s="464">
        <v>528</v>
      </c>
      <c r="C263" s="464">
        <v>329</v>
      </c>
      <c r="D263" s="464">
        <v>406</v>
      </c>
      <c r="E263" s="464">
        <v>439</v>
      </c>
      <c r="F263" s="464">
        <v>609</v>
      </c>
      <c r="G263" s="464">
        <v>662</v>
      </c>
      <c r="H263" s="464">
        <v>650</v>
      </c>
      <c r="I263" s="465">
        <f t="shared" si="80"/>
        <v>3623</v>
      </c>
      <c r="K263" s="1611" t="s">
        <v>1002</v>
      </c>
      <c r="L263" s="1611"/>
    </row>
    <row r="264" spans="1:12" ht="16.5">
      <c r="A264" s="463" t="s">
        <v>280</v>
      </c>
      <c r="B264" s="464">
        <v>239</v>
      </c>
      <c r="C264" s="464">
        <v>210</v>
      </c>
      <c r="D264" s="464">
        <v>325</v>
      </c>
      <c r="E264" s="464">
        <v>302</v>
      </c>
      <c r="F264" s="464">
        <v>487</v>
      </c>
      <c r="G264" s="464">
        <v>468</v>
      </c>
      <c r="H264" s="464">
        <v>603</v>
      </c>
      <c r="I264" s="465">
        <f t="shared" si="80"/>
        <v>2634</v>
      </c>
      <c r="K264" s="532" t="s">
        <v>991</v>
      </c>
      <c r="L264" s="533">
        <f>L258+L252</f>
        <v>1258924.4099999997</v>
      </c>
    </row>
    <row r="265" spans="1:12" ht="16.5">
      <c r="A265" s="463" t="s">
        <v>281</v>
      </c>
      <c r="B265" s="464">
        <v>135</v>
      </c>
      <c r="C265" s="464">
        <v>89</v>
      </c>
      <c r="D265" s="464">
        <v>54</v>
      </c>
      <c r="E265" s="464">
        <v>232</v>
      </c>
      <c r="F265" s="464">
        <v>161</v>
      </c>
      <c r="G265" s="464">
        <v>137</v>
      </c>
      <c r="H265" s="464">
        <v>200</v>
      </c>
      <c r="I265" s="465">
        <f t="shared" si="80"/>
        <v>1008</v>
      </c>
      <c r="K265" s="532" t="s">
        <v>1001</v>
      </c>
      <c r="L265" s="1">
        <f>L253+L259</f>
        <v>16440</v>
      </c>
    </row>
    <row r="266" spans="1:12" ht="16.5">
      <c r="A266" s="463" t="s">
        <v>282</v>
      </c>
      <c r="B266" s="464">
        <v>23</v>
      </c>
      <c r="C266" s="464">
        <v>12</v>
      </c>
      <c r="D266" s="464">
        <v>15</v>
      </c>
      <c r="E266" s="464">
        <v>15</v>
      </c>
      <c r="F266" s="464">
        <v>29</v>
      </c>
      <c r="G266" s="464">
        <v>23</v>
      </c>
      <c r="H266" s="464">
        <v>36</v>
      </c>
      <c r="I266" s="465">
        <f t="shared" si="80"/>
        <v>153</v>
      </c>
      <c r="K266" s="532" t="s">
        <v>49</v>
      </c>
      <c r="L266" s="1">
        <f>L254+L260</f>
        <v>8442</v>
      </c>
    </row>
    <row r="267" spans="1:12" ht="16.5">
      <c r="A267" s="463" t="s">
        <v>283</v>
      </c>
      <c r="B267" s="464">
        <v>48</v>
      </c>
      <c r="C267" s="464">
        <v>21</v>
      </c>
      <c r="D267" s="464">
        <v>31</v>
      </c>
      <c r="E267" s="464">
        <v>29</v>
      </c>
      <c r="F267" s="464">
        <v>27</v>
      </c>
      <c r="G267" s="464">
        <v>32</v>
      </c>
      <c r="H267" s="464">
        <v>33</v>
      </c>
      <c r="I267" s="465">
        <f t="shared" si="80"/>
        <v>221</v>
      </c>
      <c r="K267" s="532" t="s">
        <v>525</v>
      </c>
      <c r="L267" s="14">
        <f>AVERAGE(L255,L261)</f>
        <v>59.279964631379158</v>
      </c>
    </row>
    <row r="268" spans="1:12" ht="16.5">
      <c r="A268" s="463" t="s">
        <v>284</v>
      </c>
      <c r="B268" s="464">
        <v>172</v>
      </c>
      <c r="C268" s="464">
        <v>26</v>
      </c>
      <c r="D268" s="464">
        <v>28</v>
      </c>
      <c r="E268" s="464">
        <v>41</v>
      </c>
      <c r="F268" s="464">
        <v>50</v>
      </c>
      <c r="G268" s="464">
        <v>90</v>
      </c>
      <c r="H268" s="464">
        <v>133</v>
      </c>
      <c r="I268" s="465">
        <f t="shared" si="80"/>
        <v>540</v>
      </c>
      <c r="K268" s="532" t="s">
        <v>48</v>
      </c>
      <c r="L268" s="533">
        <f>AVERAGE(L256,L262)</f>
        <v>141.97734681851361</v>
      </c>
    </row>
    <row r="269" spans="1:12" ht="16.5">
      <c r="A269" s="463" t="s">
        <v>36</v>
      </c>
      <c r="B269" s="464">
        <v>191</v>
      </c>
      <c r="C269" s="464">
        <v>78</v>
      </c>
      <c r="D269" s="464">
        <v>61</v>
      </c>
      <c r="E269" s="464">
        <v>96</v>
      </c>
      <c r="F269" s="464">
        <v>148</v>
      </c>
      <c r="G269" s="464">
        <v>214</v>
      </c>
      <c r="H269" s="464">
        <v>143</v>
      </c>
      <c r="I269" s="465">
        <f t="shared" si="80"/>
        <v>931</v>
      </c>
    </row>
    <row r="270" spans="1:12">
      <c r="A270" s="1607" t="s">
        <v>49</v>
      </c>
      <c r="B270" s="1608"/>
      <c r="C270" s="1608"/>
      <c r="D270" s="1608"/>
      <c r="E270" s="1608"/>
      <c r="F270" s="1608"/>
      <c r="G270" s="1608"/>
      <c r="H270" s="1608"/>
      <c r="I270" s="1609"/>
    </row>
    <row r="271" spans="1:12">
      <c r="A271" s="461" t="s">
        <v>992</v>
      </c>
      <c r="B271" s="531">
        <v>44507</v>
      </c>
      <c r="C271" s="531">
        <v>44537</v>
      </c>
      <c r="D271" s="531" t="s">
        <v>1018</v>
      </c>
      <c r="E271" s="531" t="s">
        <v>1019</v>
      </c>
      <c r="F271" s="531" t="s">
        <v>1020</v>
      </c>
      <c r="G271" s="531" t="s">
        <v>1021</v>
      </c>
      <c r="H271" s="531" t="s">
        <v>1022</v>
      </c>
      <c r="I271" s="462" t="s">
        <v>1000</v>
      </c>
    </row>
    <row r="272" spans="1:12" ht="16.5">
      <c r="A272" s="463" t="s">
        <v>54</v>
      </c>
      <c r="B272" s="464">
        <v>86</v>
      </c>
      <c r="C272" s="464">
        <v>102</v>
      </c>
      <c r="D272" s="464">
        <v>141</v>
      </c>
      <c r="E272" s="464">
        <v>142</v>
      </c>
      <c r="F272" s="464">
        <v>194</v>
      </c>
      <c r="G272" s="464">
        <v>239</v>
      </c>
      <c r="H272" s="465">
        <v>325</v>
      </c>
      <c r="I272" s="465">
        <f t="shared" ref="I272:I281" si="81">SUM(B272:H272)</f>
        <v>1229</v>
      </c>
    </row>
    <row r="273" spans="1:9" ht="16.5">
      <c r="A273" s="463" t="s">
        <v>277</v>
      </c>
      <c r="B273" s="464">
        <v>265</v>
      </c>
      <c r="C273" s="464">
        <v>153</v>
      </c>
      <c r="D273" s="464">
        <v>155</v>
      </c>
      <c r="E273" s="464">
        <v>184</v>
      </c>
      <c r="F273" s="464">
        <v>214</v>
      </c>
      <c r="G273" s="464">
        <v>303</v>
      </c>
      <c r="H273" s="465">
        <v>311</v>
      </c>
      <c r="I273" s="465">
        <f t="shared" si="81"/>
        <v>1585</v>
      </c>
    </row>
    <row r="274" spans="1:9" ht="16.5">
      <c r="A274" s="463" t="s">
        <v>278</v>
      </c>
      <c r="B274" s="464">
        <v>46</v>
      </c>
      <c r="C274" s="464">
        <v>116</v>
      </c>
      <c r="D274" s="464">
        <v>110</v>
      </c>
      <c r="E274" s="464">
        <v>165</v>
      </c>
      <c r="F274" s="464">
        <v>165</v>
      </c>
      <c r="G274" s="464">
        <v>149</v>
      </c>
      <c r="H274" s="465">
        <v>230</v>
      </c>
      <c r="I274" s="465">
        <f t="shared" si="81"/>
        <v>981</v>
      </c>
    </row>
    <row r="275" spans="1:9" ht="16.5">
      <c r="A275" s="463" t="s">
        <v>279</v>
      </c>
      <c r="B275" s="464">
        <v>197</v>
      </c>
      <c r="C275" s="464">
        <v>135</v>
      </c>
      <c r="D275" s="464">
        <v>129</v>
      </c>
      <c r="E275" s="464">
        <v>160</v>
      </c>
      <c r="F275" s="464">
        <v>194</v>
      </c>
      <c r="G275" s="464">
        <v>273</v>
      </c>
      <c r="H275" s="465">
        <v>276</v>
      </c>
      <c r="I275" s="465">
        <f t="shared" si="81"/>
        <v>1364</v>
      </c>
    </row>
    <row r="276" spans="1:9" ht="16.5">
      <c r="A276" s="463" t="s">
        <v>280</v>
      </c>
      <c r="B276" s="464">
        <v>140</v>
      </c>
      <c r="C276" s="464">
        <v>149</v>
      </c>
      <c r="D276" s="464">
        <v>184</v>
      </c>
      <c r="E276" s="464">
        <v>192</v>
      </c>
      <c r="F276" s="464">
        <v>280</v>
      </c>
      <c r="G276" s="464">
        <v>279</v>
      </c>
      <c r="H276" s="465">
        <v>330</v>
      </c>
      <c r="I276" s="465">
        <f t="shared" si="81"/>
        <v>1554</v>
      </c>
    </row>
    <row r="277" spans="1:9" ht="16.5">
      <c r="A277" s="463" t="s">
        <v>281</v>
      </c>
      <c r="B277" s="464">
        <v>84</v>
      </c>
      <c r="C277" s="464">
        <v>40</v>
      </c>
      <c r="D277" s="464">
        <v>49</v>
      </c>
      <c r="E277" s="464">
        <v>101</v>
      </c>
      <c r="F277" s="464">
        <v>132</v>
      </c>
      <c r="G277" s="464">
        <v>115</v>
      </c>
      <c r="H277" s="465">
        <v>114</v>
      </c>
      <c r="I277" s="465">
        <f t="shared" si="81"/>
        <v>635</v>
      </c>
    </row>
    <row r="278" spans="1:9" ht="16.5">
      <c r="A278" s="463" t="s">
        <v>282</v>
      </c>
      <c r="B278" s="464">
        <v>20</v>
      </c>
      <c r="C278" s="464">
        <v>9</v>
      </c>
      <c r="D278" s="464">
        <v>12</v>
      </c>
      <c r="E278" s="464">
        <v>13</v>
      </c>
      <c r="F278" s="464">
        <v>19</v>
      </c>
      <c r="G278" s="464">
        <v>22</v>
      </c>
      <c r="H278" s="465">
        <v>31</v>
      </c>
      <c r="I278" s="465">
        <f t="shared" si="81"/>
        <v>126</v>
      </c>
    </row>
    <row r="279" spans="1:9" ht="16.5">
      <c r="A279" s="463" t="s">
        <v>283</v>
      </c>
      <c r="B279" s="464">
        <v>35</v>
      </c>
      <c r="C279" s="464">
        <v>14</v>
      </c>
      <c r="D279" s="464">
        <v>20</v>
      </c>
      <c r="E279" s="464">
        <v>25</v>
      </c>
      <c r="F279" s="464">
        <v>22</v>
      </c>
      <c r="G279" s="464">
        <v>25</v>
      </c>
      <c r="H279" s="465">
        <v>28</v>
      </c>
      <c r="I279" s="465">
        <f t="shared" si="81"/>
        <v>169</v>
      </c>
    </row>
    <row r="280" spans="1:9" ht="16.5">
      <c r="A280" s="463" t="s">
        <v>284</v>
      </c>
      <c r="B280" s="464">
        <v>62</v>
      </c>
      <c r="C280" s="464">
        <v>13</v>
      </c>
      <c r="D280" s="464">
        <v>17</v>
      </c>
      <c r="E280" s="464">
        <v>20</v>
      </c>
      <c r="F280" s="464">
        <v>41</v>
      </c>
      <c r="G280" s="464">
        <v>44</v>
      </c>
      <c r="H280" s="465">
        <v>67</v>
      </c>
      <c r="I280" s="465">
        <f t="shared" si="81"/>
        <v>264</v>
      </c>
    </row>
    <row r="281" spans="1:9" ht="16.5">
      <c r="A281" s="463" t="s">
        <v>36</v>
      </c>
      <c r="B281" s="464">
        <v>90</v>
      </c>
      <c r="C281" s="464">
        <v>41</v>
      </c>
      <c r="D281" s="464">
        <v>34</v>
      </c>
      <c r="E281" s="464">
        <v>63</v>
      </c>
      <c r="F281" s="464">
        <v>90</v>
      </c>
      <c r="G281" s="464">
        <v>102</v>
      </c>
      <c r="H281" s="465">
        <v>115</v>
      </c>
      <c r="I281" s="465">
        <f t="shared" si="81"/>
        <v>535</v>
      </c>
    </row>
    <row r="282" spans="1:9">
      <c r="A282" s="1607" t="s">
        <v>525</v>
      </c>
      <c r="B282" s="1608"/>
      <c r="C282" s="1608"/>
      <c r="D282" s="1608"/>
      <c r="E282" s="1608"/>
      <c r="F282" s="1608"/>
      <c r="G282" s="1608"/>
      <c r="H282" s="1608"/>
      <c r="I282" s="1609"/>
    </row>
    <row r="283" spans="1:9">
      <c r="A283" s="461" t="s">
        <v>992</v>
      </c>
      <c r="B283" s="531">
        <v>44507</v>
      </c>
      <c r="C283" s="531">
        <v>44537</v>
      </c>
      <c r="D283" s="531" t="s">
        <v>1018</v>
      </c>
      <c r="E283" s="531" t="s">
        <v>1019</v>
      </c>
      <c r="F283" s="531" t="s">
        <v>1020</v>
      </c>
      <c r="G283" s="531" t="s">
        <v>1021</v>
      </c>
      <c r="H283" s="531" t="s">
        <v>1022</v>
      </c>
      <c r="I283" s="462" t="s">
        <v>1000</v>
      </c>
    </row>
    <row r="284" spans="1:9" ht="16.5">
      <c r="A284" s="463" t="s">
        <v>54</v>
      </c>
      <c r="B284" s="464">
        <f t="shared" ref="B284:H293" si="82">B272/B260*100</f>
        <v>40.566037735849058</v>
      </c>
      <c r="C284" s="464">
        <f t="shared" si="82"/>
        <v>45.333333333333329</v>
      </c>
      <c r="D284" s="464">
        <f t="shared" si="82"/>
        <v>44.0625</v>
      </c>
      <c r="E284" s="464">
        <f t="shared" si="82"/>
        <v>68.932038834951456</v>
      </c>
      <c r="F284" s="464">
        <f t="shared" si="82"/>
        <v>50.389610389610382</v>
      </c>
      <c r="G284" s="464">
        <f t="shared" si="82"/>
        <v>49.07597535934292</v>
      </c>
      <c r="H284" s="464">
        <f t="shared" si="82"/>
        <v>43.565683646112603</v>
      </c>
      <c r="I284" s="465">
        <f>AVERAGE(B284:H284)</f>
        <v>48.84645418559996</v>
      </c>
    </row>
    <row r="285" spans="1:9" ht="16.5">
      <c r="A285" s="463" t="s">
        <v>277</v>
      </c>
      <c r="B285" s="464">
        <f t="shared" si="82"/>
        <v>55.78947368421052</v>
      </c>
      <c r="C285" s="464">
        <f t="shared" si="82"/>
        <v>63.485477178423231</v>
      </c>
      <c r="D285" s="464">
        <f t="shared" si="82"/>
        <v>56.36363636363636</v>
      </c>
      <c r="E285" s="464">
        <f t="shared" si="82"/>
        <v>49.329758713136727</v>
      </c>
      <c r="F285" s="464">
        <f t="shared" si="82"/>
        <v>51.196172248803826</v>
      </c>
      <c r="G285" s="464">
        <f t="shared" si="82"/>
        <v>60.358565737051798</v>
      </c>
      <c r="H285" s="464">
        <f t="shared" si="82"/>
        <v>50.161290322580641</v>
      </c>
      <c r="I285" s="465">
        <f t="shared" ref="I285:I293" si="83">AVERAGE(B285:H285)</f>
        <v>55.240624892549008</v>
      </c>
    </row>
    <row r="286" spans="1:9" ht="16.5">
      <c r="A286" s="463" t="s">
        <v>278</v>
      </c>
      <c r="B286" s="464">
        <f t="shared" si="82"/>
        <v>40</v>
      </c>
      <c r="C286" s="464">
        <f t="shared" si="82"/>
        <v>55.769230769230774</v>
      </c>
      <c r="D286" s="464">
        <f t="shared" si="82"/>
        <v>73.333333333333329</v>
      </c>
      <c r="E286" s="464">
        <f t="shared" si="82"/>
        <v>48.245614035087719</v>
      </c>
      <c r="F286" s="464">
        <f t="shared" si="82"/>
        <v>44.959128065395092</v>
      </c>
      <c r="G286" s="464">
        <f t="shared" si="82"/>
        <v>48.064516129032256</v>
      </c>
      <c r="H286" s="464">
        <f t="shared" si="82"/>
        <v>65.155807365439088</v>
      </c>
      <c r="I286" s="465">
        <f t="shared" si="83"/>
        <v>53.646804242502604</v>
      </c>
    </row>
    <row r="287" spans="1:9" ht="16.5">
      <c r="A287" s="463" t="s">
        <v>279</v>
      </c>
      <c r="B287" s="464">
        <f t="shared" si="82"/>
        <v>37.310606060606062</v>
      </c>
      <c r="C287" s="464">
        <f t="shared" si="82"/>
        <v>41.033434650455924</v>
      </c>
      <c r="D287" s="464">
        <f t="shared" si="82"/>
        <v>31.773399014778324</v>
      </c>
      <c r="E287" s="464">
        <f t="shared" si="82"/>
        <v>36.446469248291571</v>
      </c>
      <c r="F287" s="464">
        <f t="shared" si="82"/>
        <v>31.855500821018062</v>
      </c>
      <c r="G287" s="464">
        <f t="shared" si="82"/>
        <v>41.238670694864048</v>
      </c>
      <c r="H287" s="464">
        <f t="shared" si="82"/>
        <v>42.46153846153846</v>
      </c>
      <c r="I287" s="465">
        <f t="shared" si="83"/>
        <v>37.44565985022178</v>
      </c>
    </row>
    <row r="288" spans="1:9" ht="16.5">
      <c r="A288" s="463" t="s">
        <v>280</v>
      </c>
      <c r="B288" s="464">
        <f t="shared" si="82"/>
        <v>58.577405857740587</v>
      </c>
      <c r="C288" s="464">
        <f t="shared" si="82"/>
        <v>70.952380952380949</v>
      </c>
      <c r="D288" s="464">
        <f t="shared" si="82"/>
        <v>56.615384615384613</v>
      </c>
      <c r="E288" s="464">
        <f t="shared" si="82"/>
        <v>63.576158940397356</v>
      </c>
      <c r="F288" s="464">
        <f t="shared" si="82"/>
        <v>57.494866529774121</v>
      </c>
      <c r="G288" s="464">
        <f t="shared" si="82"/>
        <v>59.615384615384613</v>
      </c>
      <c r="H288" s="464">
        <f t="shared" si="82"/>
        <v>54.726368159203972</v>
      </c>
      <c r="I288" s="465">
        <f t="shared" si="83"/>
        <v>60.222564238609458</v>
      </c>
    </row>
    <row r="289" spans="1:9" ht="16.5">
      <c r="A289" s="463" t="s">
        <v>281</v>
      </c>
      <c r="B289" s="468">
        <f t="shared" si="82"/>
        <v>62.222222222222221</v>
      </c>
      <c r="C289" s="468">
        <f t="shared" si="82"/>
        <v>44.943820224719097</v>
      </c>
      <c r="D289" s="468">
        <f t="shared" si="82"/>
        <v>90.740740740740748</v>
      </c>
      <c r="E289" s="468">
        <f t="shared" si="82"/>
        <v>43.53448275862069</v>
      </c>
      <c r="F289" s="468">
        <f t="shared" si="82"/>
        <v>81.987577639751549</v>
      </c>
      <c r="G289" s="468">
        <f t="shared" si="82"/>
        <v>83.941605839416056</v>
      </c>
      <c r="H289" s="468">
        <f t="shared" si="82"/>
        <v>56.999999999999993</v>
      </c>
      <c r="I289" s="492">
        <f t="shared" si="83"/>
        <v>66.338635632210057</v>
      </c>
    </row>
    <row r="290" spans="1:9" ht="16.5">
      <c r="A290" s="463" t="s">
        <v>282</v>
      </c>
      <c r="B290" s="468">
        <f t="shared" si="82"/>
        <v>86.956521739130437</v>
      </c>
      <c r="C290" s="468">
        <f t="shared" si="82"/>
        <v>75</v>
      </c>
      <c r="D290" s="468">
        <f t="shared" si="82"/>
        <v>80</v>
      </c>
      <c r="E290" s="468">
        <f t="shared" si="82"/>
        <v>86.666666666666671</v>
      </c>
      <c r="F290" s="468">
        <f t="shared" si="82"/>
        <v>65.517241379310349</v>
      </c>
      <c r="G290" s="468">
        <f t="shared" si="82"/>
        <v>95.652173913043484</v>
      </c>
      <c r="H290" s="468">
        <f t="shared" si="82"/>
        <v>86.111111111111114</v>
      </c>
      <c r="I290" s="492">
        <f t="shared" si="83"/>
        <v>82.271959258466012</v>
      </c>
    </row>
    <row r="291" spans="1:9" ht="16.5">
      <c r="A291" s="463" t="s">
        <v>283</v>
      </c>
      <c r="B291" s="468">
        <f t="shared" si="82"/>
        <v>72.916666666666657</v>
      </c>
      <c r="C291" s="468">
        <f t="shared" si="82"/>
        <v>66.666666666666657</v>
      </c>
      <c r="D291" s="468">
        <f t="shared" si="82"/>
        <v>64.516129032258064</v>
      </c>
      <c r="E291" s="468">
        <f t="shared" si="82"/>
        <v>86.206896551724128</v>
      </c>
      <c r="F291" s="468">
        <f t="shared" si="82"/>
        <v>81.481481481481481</v>
      </c>
      <c r="G291" s="468">
        <f t="shared" si="82"/>
        <v>78.125</v>
      </c>
      <c r="H291" s="468">
        <f t="shared" si="82"/>
        <v>84.848484848484844</v>
      </c>
      <c r="I291" s="492">
        <f t="shared" si="83"/>
        <v>76.394475035325968</v>
      </c>
    </row>
    <row r="292" spans="1:9" ht="16.5">
      <c r="A292" s="463" t="s">
        <v>284</v>
      </c>
      <c r="B292" s="468">
        <f t="shared" si="82"/>
        <v>36.046511627906973</v>
      </c>
      <c r="C292" s="468">
        <f t="shared" si="82"/>
        <v>50</v>
      </c>
      <c r="D292" s="468">
        <f t="shared" si="82"/>
        <v>60.714285714285708</v>
      </c>
      <c r="E292" s="468">
        <f t="shared" si="82"/>
        <v>48.780487804878049</v>
      </c>
      <c r="F292" s="468">
        <f t="shared" si="82"/>
        <v>82</v>
      </c>
      <c r="G292" s="468">
        <f t="shared" si="82"/>
        <v>48.888888888888886</v>
      </c>
      <c r="H292" s="468">
        <f t="shared" si="82"/>
        <v>50.375939849624061</v>
      </c>
      <c r="I292" s="492">
        <f t="shared" si="83"/>
        <v>53.829444840797677</v>
      </c>
    </row>
    <row r="293" spans="1:9" ht="16.5">
      <c r="A293" s="463" t="s">
        <v>36</v>
      </c>
      <c r="B293" s="468">
        <f t="shared" si="82"/>
        <v>47.120418848167539</v>
      </c>
      <c r="C293" s="468">
        <f t="shared" si="82"/>
        <v>52.564102564102569</v>
      </c>
      <c r="D293" s="468">
        <f t="shared" si="82"/>
        <v>55.737704918032783</v>
      </c>
      <c r="E293" s="468">
        <f t="shared" si="82"/>
        <v>65.625</v>
      </c>
      <c r="F293" s="468">
        <f t="shared" si="82"/>
        <v>60.810810810810814</v>
      </c>
      <c r="G293" s="468">
        <f t="shared" si="82"/>
        <v>47.663551401869157</v>
      </c>
      <c r="H293" s="468">
        <f t="shared" si="82"/>
        <v>80.419580419580413</v>
      </c>
      <c r="I293" s="492">
        <f t="shared" si="83"/>
        <v>58.563024137509039</v>
      </c>
    </row>
    <row r="294" spans="1:9">
      <c r="A294" s="1607" t="s">
        <v>665</v>
      </c>
      <c r="B294" s="1608"/>
      <c r="C294" s="1608"/>
      <c r="D294" s="1608"/>
      <c r="E294" s="1608"/>
      <c r="F294" s="1608"/>
      <c r="G294" s="1608"/>
      <c r="H294" s="1608"/>
      <c r="I294" s="1609"/>
    </row>
    <row r="295" spans="1:9">
      <c r="A295" s="461" t="s">
        <v>992</v>
      </c>
      <c r="B295" s="531">
        <v>44507</v>
      </c>
      <c r="C295" s="531">
        <v>44537</v>
      </c>
      <c r="D295" s="531" t="s">
        <v>1018</v>
      </c>
      <c r="E295" s="531" t="s">
        <v>1019</v>
      </c>
      <c r="F295" s="531" t="s">
        <v>1020</v>
      </c>
      <c r="G295" s="531" t="s">
        <v>1021</v>
      </c>
      <c r="H295" s="531" t="s">
        <v>1022</v>
      </c>
      <c r="I295" s="462" t="s">
        <v>1000</v>
      </c>
    </row>
    <row r="296" spans="1:9" ht="16.5">
      <c r="A296" s="463" t="s">
        <v>54</v>
      </c>
      <c r="B296" s="467">
        <f>B248/B272</f>
        <v>145.72046511627906</v>
      </c>
      <c r="C296" s="467">
        <f t="shared" ref="C296:I296" si="84">C248/C272</f>
        <v>139.40735294117647</v>
      </c>
      <c r="D296" s="467">
        <f t="shared" si="84"/>
        <v>163.31836879432623</v>
      </c>
      <c r="E296" s="467">
        <f t="shared" si="84"/>
        <v>149.70035211267606</v>
      </c>
      <c r="F296" s="467">
        <f t="shared" si="84"/>
        <v>147.04505154639176</v>
      </c>
      <c r="G296" s="467">
        <f t="shared" si="84"/>
        <v>148.95728033472804</v>
      </c>
      <c r="H296" s="467">
        <f t="shared" si="84"/>
        <v>152.23436923076923</v>
      </c>
      <c r="I296" s="467">
        <f t="shared" si="84"/>
        <v>150.23641171684295</v>
      </c>
    </row>
    <row r="297" spans="1:9" ht="16.5">
      <c r="A297" s="463" t="s">
        <v>277</v>
      </c>
      <c r="B297" s="467">
        <f t="shared" ref="B297:I297" si="85">B249/B273</f>
        <v>138.4556603773585</v>
      </c>
      <c r="C297" s="467">
        <f t="shared" si="85"/>
        <v>142.79869281045751</v>
      </c>
      <c r="D297" s="467">
        <f t="shared" si="85"/>
        <v>154.24174193548387</v>
      </c>
      <c r="E297" s="467">
        <f t="shared" si="85"/>
        <v>165.44309782608696</v>
      </c>
      <c r="F297" s="467">
        <f t="shared" si="85"/>
        <v>156.88981308411215</v>
      </c>
      <c r="G297" s="467">
        <f t="shared" si="85"/>
        <v>139.61567656765678</v>
      </c>
      <c r="H297" s="467">
        <f t="shared" si="85"/>
        <v>153.36881028938905</v>
      </c>
      <c r="I297" s="467">
        <f t="shared" si="85"/>
        <v>149.18840378548896</v>
      </c>
    </row>
    <row r="298" spans="1:9" ht="16.5">
      <c r="A298" s="463" t="s">
        <v>278</v>
      </c>
      <c r="B298" s="467">
        <f t="shared" ref="B298:I298" si="86">B250/B274</f>
        <v>148.04326086956522</v>
      </c>
      <c r="C298" s="467">
        <f t="shared" si="86"/>
        <v>138.63775862068965</v>
      </c>
      <c r="D298" s="467">
        <f t="shared" si="86"/>
        <v>135.58672727272727</v>
      </c>
      <c r="E298" s="467">
        <f t="shared" si="86"/>
        <v>146.01642424242425</v>
      </c>
      <c r="F298" s="467">
        <f t="shared" si="86"/>
        <v>137.38381818181819</v>
      </c>
      <c r="G298" s="467">
        <f t="shared" si="86"/>
        <v>159.14516778523492</v>
      </c>
      <c r="H298" s="467">
        <f t="shared" si="86"/>
        <v>140.57217391304349</v>
      </c>
      <c r="I298" s="467">
        <f t="shared" si="86"/>
        <v>143.33514780835881</v>
      </c>
    </row>
    <row r="299" spans="1:9" ht="16.5">
      <c r="A299" s="463" t="s">
        <v>279</v>
      </c>
      <c r="B299" s="467">
        <f t="shared" ref="B299:I299" si="87">B251/B275</f>
        <v>138.25791878172589</v>
      </c>
      <c r="C299" s="467">
        <f t="shared" si="87"/>
        <v>153.28659259259257</v>
      </c>
      <c r="D299" s="467">
        <f t="shared" si="87"/>
        <v>140.30953488372094</v>
      </c>
      <c r="E299" s="467">
        <f t="shared" si="87"/>
        <v>164.00287499999999</v>
      </c>
      <c r="F299" s="467">
        <f t="shared" si="87"/>
        <v>164.24087628865979</v>
      </c>
      <c r="G299" s="467">
        <f t="shared" si="87"/>
        <v>168.42893772893771</v>
      </c>
      <c r="H299" s="467">
        <f t="shared" si="87"/>
        <v>155.98525362318841</v>
      </c>
      <c r="I299" s="467">
        <f t="shared" si="87"/>
        <v>156.28053519061581</v>
      </c>
    </row>
    <row r="300" spans="1:9" ht="16.5">
      <c r="A300" s="463" t="s">
        <v>280</v>
      </c>
      <c r="B300" s="467">
        <f t="shared" ref="B300:I300" si="88">B252/B276</f>
        <v>168.14992857142857</v>
      </c>
      <c r="C300" s="467">
        <f t="shared" si="88"/>
        <v>154.22912751677853</v>
      </c>
      <c r="D300" s="467">
        <f t="shared" si="88"/>
        <v>144.28630434782607</v>
      </c>
      <c r="E300" s="467">
        <f t="shared" si="88"/>
        <v>162.71786458333335</v>
      </c>
      <c r="F300" s="467">
        <f t="shared" si="88"/>
        <v>176.28267857142859</v>
      </c>
      <c r="G300" s="467">
        <f t="shared" si="88"/>
        <v>169.68799283154121</v>
      </c>
      <c r="H300" s="467">
        <f t="shared" si="88"/>
        <v>155.91642424242423</v>
      </c>
      <c r="I300" s="467">
        <f t="shared" si="88"/>
        <v>162.46213642213641</v>
      </c>
    </row>
    <row r="301" spans="1:9" ht="16.5">
      <c r="A301" s="463" t="s">
        <v>281</v>
      </c>
      <c r="B301" s="467">
        <f t="shared" ref="B301:I301" si="89">B253/B277</f>
        <v>135.12571428571428</v>
      </c>
      <c r="C301" s="467">
        <f t="shared" si="89"/>
        <v>128.07049999999998</v>
      </c>
      <c r="D301" s="467">
        <f>D253/D277</f>
        <v>172.2522448979592</v>
      </c>
      <c r="E301" s="467">
        <f t="shared" si="89"/>
        <v>156.15425742574257</v>
      </c>
      <c r="F301" s="467">
        <f t="shared" si="89"/>
        <v>158.71007575757577</v>
      </c>
      <c r="G301" s="467">
        <f t="shared" si="89"/>
        <v>164.41339130434784</v>
      </c>
      <c r="H301" s="467">
        <f t="shared" si="89"/>
        <v>152.11359649122807</v>
      </c>
      <c r="I301" s="467">
        <f t="shared" si="89"/>
        <v>154.14730708661418</v>
      </c>
    </row>
    <row r="302" spans="1:9" ht="16.5">
      <c r="A302" s="463" t="s">
        <v>282</v>
      </c>
      <c r="B302" s="467">
        <f t="shared" ref="B302:I302" si="90">B254/B278</f>
        <v>141.57750000000001</v>
      </c>
      <c r="C302" s="467">
        <f t="shared" si="90"/>
        <v>249.12444444444444</v>
      </c>
      <c r="D302" s="467">
        <f t="shared" si="90"/>
        <v>175.81416666666667</v>
      </c>
      <c r="E302" s="467">
        <f t="shared" si="90"/>
        <v>126.46692307692307</v>
      </c>
      <c r="F302" s="467">
        <f t="shared" si="90"/>
        <v>241.81000000000003</v>
      </c>
      <c r="G302" s="467">
        <f t="shared" si="90"/>
        <v>79.307727272727277</v>
      </c>
      <c r="H302" s="467">
        <f t="shared" si="90"/>
        <v>148.9983870967742</v>
      </c>
      <c r="I302" s="467">
        <f t="shared" si="90"/>
        <v>157.02873015873018</v>
      </c>
    </row>
    <row r="303" spans="1:9" ht="16.5">
      <c r="A303" s="463" t="s">
        <v>283</v>
      </c>
      <c r="B303" s="467">
        <f t="shared" ref="B303:I303" si="91">B255/B279</f>
        <v>87.877142857142857</v>
      </c>
      <c r="C303" s="467">
        <f t="shared" si="91"/>
        <v>128.00357142857143</v>
      </c>
      <c r="D303" s="467">
        <f t="shared" si="91"/>
        <v>143.17099999999999</v>
      </c>
      <c r="E303" s="467">
        <f t="shared" si="91"/>
        <v>75.962400000000002</v>
      </c>
      <c r="F303" s="467">
        <f t="shared" si="91"/>
        <v>132.94909090909093</v>
      </c>
      <c r="G303" s="467">
        <f t="shared" si="91"/>
        <v>91.783999999999992</v>
      </c>
      <c r="H303" s="467">
        <f t="shared" si="91"/>
        <v>201.46857142857144</v>
      </c>
      <c r="I303" s="467">
        <f t="shared" si="91"/>
        <v>121.24751479289942</v>
      </c>
    </row>
    <row r="304" spans="1:9" ht="16.5">
      <c r="A304" s="463" t="s">
        <v>284</v>
      </c>
      <c r="B304" s="467">
        <f t="shared" ref="B304:I304" si="92">B256/B280</f>
        <v>91.209838709677427</v>
      </c>
      <c r="C304" s="467">
        <f t="shared" si="92"/>
        <v>97.89153846153846</v>
      </c>
      <c r="D304" s="467">
        <f t="shared" si="92"/>
        <v>72.630588235294113</v>
      </c>
      <c r="E304" s="467">
        <f t="shared" si="92"/>
        <v>107.875</v>
      </c>
      <c r="F304" s="467">
        <f t="shared" si="92"/>
        <v>113.27341463414635</v>
      </c>
      <c r="G304" s="467">
        <f t="shared" si="92"/>
        <v>92.090227272727262</v>
      </c>
      <c r="H304" s="467">
        <f t="shared" si="92"/>
        <v>114.75462686567165</v>
      </c>
      <c r="I304" s="467">
        <f t="shared" si="92"/>
        <v>101.15363636363637</v>
      </c>
    </row>
    <row r="305" spans="1:9" ht="16.5">
      <c r="A305" s="463" t="s">
        <v>36</v>
      </c>
      <c r="B305" s="467">
        <f t="shared" ref="B305:I305" si="93">B257/B281</f>
        <v>113.59988888888888</v>
      </c>
      <c r="C305" s="467">
        <f t="shared" si="93"/>
        <v>129.13878048780487</v>
      </c>
      <c r="D305" s="467">
        <f t="shared" si="93"/>
        <v>99.741470588235302</v>
      </c>
      <c r="E305" s="467">
        <f t="shared" si="93"/>
        <v>104.72730158730158</v>
      </c>
      <c r="F305" s="467">
        <f t="shared" si="93"/>
        <v>141.2211111111111</v>
      </c>
      <c r="G305" s="467">
        <f t="shared" si="93"/>
        <v>124.14588235294117</v>
      </c>
      <c r="H305" s="467">
        <f t="shared" si="93"/>
        <v>137.65747826086957</v>
      </c>
      <c r="I305" s="467">
        <f t="shared" si="93"/>
        <v>124.69364485981309</v>
      </c>
    </row>
    <row r="307" spans="1:9" ht="23.25">
      <c r="A307" s="1612" t="s">
        <v>1023</v>
      </c>
      <c r="B307" s="1603"/>
      <c r="C307" s="1603"/>
      <c r="D307" s="1603"/>
      <c r="E307" s="1603"/>
      <c r="F307" s="1603"/>
      <c r="G307" s="1603"/>
      <c r="H307" s="1603"/>
      <c r="I307" s="1603"/>
    </row>
    <row r="308" spans="1:9">
      <c r="A308" s="1604" t="s">
        <v>991</v>
      </c>
      <c r="B308" s="1605"/>
      <c r="C308" s="1605"/>
      <c r="D308" s="1605"/>
      <c r="E308" s="1605"/>
      <c r="F308" s="1605"/>
      <c r="G308" s="1605"/>
      <c r="H308" s="1605"/>
      <c r="I308" s="1606"/>
    </row>
    <row r="309" spans="1:9">
      <c r="A309" s="461" t="s">
        <v>992</v>
      </c>
      <c r="B309" s="531" t="s">
        <v>1024</v>
      </c>
      <c r="C309" s="531" t="s">
        <v>1025</v>
      </c>
      <c r="D309" s="531" t="s">
        <v>1026</v>
      </c>
      <c r="E309" s="531" t="s">
        <v>1027</v>
      </c>
      <c r="F309" s="531" t="s">
        <v>1028</v>
      </c>
      <c r="G309" s="531" t="s">
        <v>1029</v>
      </c>
      <c r="H309" s="531" t="s">
        <v>1030</v>
      </c>
      <c r="I309" s="462" t="s">
        <v>1000</v>
      </c>
    </row>
    <row r="310" spans="1:9" ht="16.5">
      <c r="A310" s="463" t="s">
        <v>54</v>
      </c>
      <c r="B310" s="467">
        <v>12728.59</v>
      </c>
      <c r="C310" s="467">
        <v>22555.55</v>
      </c>
      <c r="D310" s="467">
        <v>21251.11</v>
      </c>
      <c r="E310" s="467">
        <v>20900.669999999998</v>
      </c>
      <c r="F310" s="467">
        <v>23688.59</v>
      </c>
      <c r="G310" s="467">
        <v>36065.800000000003</v>
      </c>
      <c r="H310" s="467">
        <v>54221.07</v>
      </c>
      <c r="I310" s="466">
        <f t="shared" ref="I310:I319" si="94">SUM(B310:H310)</f>
        <v>191411.38</v>
      </c>
    </row>
    <row r="311" spans="1:9" ht="16.5">
      <c r="A311" s="463" t="s">
        <v>277</v>
      </c>
      <c r="B311" s="467">
        <v>32406.86</v>
      </c>
      <c r="C311" s="467">
        <v>20483.189999999999</v>
      </c>
      <c r="D311" s="467">
        <v>18818.560000000001</v>
      </c>
      <c r="E311" s="467">
        <v>27808.49</v>
      </c>
      <c r="F311" s="467">
        <v>24240.15</v>
      </c>
      <c r="G311" s="467">
        <v>32164.28</v>
      </c>
      <c r="H311" s="467">
        <v>40665.82</v>
      </c>
      <c r="I311" s="466">
        <f t="shared" si="94"/>
        <v>196587.35</v>
      </c>
    </row>
    <row r="312" spans="1:9" ht="16.5">
      <c r="A312" s="463" t="s">
        <v>278</v>
      </c>
      <c r="B312" s="467">
        <v>9094.32</v>
      </c>
      <c r="C312" s="467">
        <v>19393.2</v>
      </c>
      <c r="D312" s="467">
        <v>19886.77</v>
      </c>
      <c r="E312" s="467">
        <v>17379.84</v>
      </c>
      <c r="F312" s="467">
        <v>26537.200000000001</v>
      </c>
      <c r="G312" s="467">
        <v>28266.18</v>
      </c>
      <c r="H312" s="467">
        <v>29519.85</v>
      </c>
      <c r="I312" s="466">
        <f t="shared" si="94"/>
        <v>150077.36000000002</v>
      </c>
    </row>
    <row r="313" spans="1:9" ht="16.5">
      <c r="A313" s="463" t="s">
        <v>279</v>
      </c>
      <c r="B313" s="467">
        <v>29618.23</v>
      </c>
      <c r="C313" s="467">
        <v>19831.27</v>
      </c>
      <c r="D313" s="467">
        <v>19831.27</v>
      </c>
      <c r="E313" s="467">
        <v>24242.3</v>
      </c>
      <c r="F313" s="467">
        <v>22708.73</v>
      </c>
      <c r="G313" s="467">
        <v>33745.449999999997</v>
      </c>
      <c r="H313" s="467">
        <v>40981.72</v>
      </c>
      <c r="I313" s="466">
        <f t="shared" si="94"/>
        <v>190958.97</v>
      </c>
    </row>
    <row r="314" spans="1:9" ht="16.5">
      <c r="A314" s="463" t="s">
        <v>280</v>
      </c>
      <c r="B314" s="467">
        <v>18957.900000000001</v>
      </c>
      <c r="C314" s="467">
        <v>22993.34</v>
      </c>
      <c r="D314" s="467">
        <v>26386.66</v>
      </c>
      <c r="E314" s="467">
        <v>25461.97</v>
      </c>
      <c r="F314" s="467">
        <v>33095.519999999997</v>
      </c>
      <c r="G314" s="467">
        <v>35659.54</v>
      </c>
      <c r="H314" s="467">
        <v>45020.35</v>
      </c>
      <c r="I314" s="466">
        <f t="shared" si="94"/>
        <v>207575.28000000003</v>
      </c>
    </row>
    <row r="315" spans="1:9" ht="16.5">
      <c r="A315" s="463" t="s">
        <v>281</v>
      </c>
      <c r="B315" s="467">
        <v>11721.33</v>
      </c>
      <c r="C315" s="467">
        <v>14423.26</v>
      </c>
      <c r="D315" s="467">
        <v>8844.91</v>
      </c>
      <c r="E315" s="467">
        <v>9980.43</v>
      </c>
      <c r="F315" s="467">
        <v>15875.78</v>
      </c>
      <c r="G315" s="467">
        <v>17282.23</v>
      </c>
      <c r="H315" s="467">
        <v>9273.6299999999992</v>
      </c>
      <c r="I315" s="466">
        <f t="shared" si="94"/>
        <v>87401.57</v>
      </c>
    </row>
    <row r="316" spans="1:9" ht="16.5">
      <c r="A316" s="463" t="s">
        <v>282</v>
      </c>
      <c r="B316" s="467">
        <v>1516.92</v>
      </c>
      <c r="C316" s="467">
        <v>2879.79</v>
      </c>
      <c r="D316" s="467">
        <v>3071.94</v>
      </c>
      <c r="E316" s="467">
        <v>1827.07</v>
      </c>
      <c r="F316" s="467">
        <v>664.93</v>
      </c>
      <c r="G316" s="467">
        <v>2078.65</v>
      </c>
      <c r="H316" s="467">
        <v>3482.55</v>
      </c>
      <c r="I316" s="466">
        <f t="shared" si="94"/>
        <v>15521.849999999999</v>
      </c>
    </row>
    <row r="317" spans="1:9" ht="16.5">
      <c r="A317" s="463" t="s">
        <v>283</v>
      </c>
      <c r="B317" s="467">
        <v>3805.75</v>
      </c>
      <c r="C317" s="467">
        <v>2116.12</v>
      </c>
      <c r="D317" s="467">
        <v>3149.24</v>
      </c>
      <c r="E317" s="467">
        <v>1582.66</v>
      </c>
      <c r="F317" s="467">
        <v>1444.16</v>
      </c>
      <c r="G317" s="467">
        <v>1312.13</v>
      </c>
      <c r="H317" s="467">
        <v>3161.1</v>
      </c>
      <c r="I317" s="466">
        <f t="shared" si="94"/>
        <v>16571.16</v>
      </c>
    </row>
    <row r="318" spans="1:9" ht="16.5">
      <c r="A318" s="463" t="s">
        <v>284</v>
      </c>
      <c r="B318" s="467">
        <v>8085.82</v>
      </c>
      <c r="C318" s="467">
        <v>1675.06</v>
      </c>
      <c r="D318" s="467">
        <v>2392.59</v>
      </c>
      <c r="E318" s="467">
        <v>2729.22</v>
      </c>
      <c r="F318" s="467">
        <v>4162.33</v>
      </c>
      <c r="G318" s="467">
        <v>4773.96</v>
      </c>
      <c r="H318" s="467">
        <v>9081.25</v>
      </c>
      <c r="I318" s="466">
        <f t="shared" si="94"/>
        <v>32900.229999999996</v>
      </c>
    </row>
    <row r="319" spans="1:9" ht="16.5">
      <c r="A319" s="463" t="s">
        <v>36</v>
      </c>
      <c r="B319" s="467">
        <v>11638.37</v>
      </c>
      <c r="C319" s="467">
        <v>7945.45</v>
      </c>
      <c r="D319" s="467">
        <v>5268.58</v>
      </c>
      <c r="E319" s="467">
        <v>5821.88</v>
      </c>
      <c r="F319" s="467">
        <v>7463.82</v>
      </c>
      <c r="G319" s="467">
        <v>8388.64</v>
      </c>
      <c r="H319" s="467">
        <v>11651.61</v>
      </c>
      <c r="I319" s="466">
        <f t="shared" si="94"/>
        <v>58178.350000000006</v>
      </c>
    </row>
    <row r="320" spans="1:9">
      <c r="A320" s="1607" t="s">
        <v>1001</v>
      </c>
      <c r="B320" s="1608"/>
      <c r="C320" s="1608"/>
      <c r="D320" s="1608"/>
      <c r="E320" s="1608"/>
      <c r="F320" s="1608"/>
      <c r="G320" s="1608"/>
      <c r="H320" s="1608"/>
      <c r="I320" s="1609"/>
    </row>
    <row r="321" spans="1:9">
      <c r="A321" s="461" t="s">
        <v>992</v>
      </c>
      <c r="B321" s="531" t="s">
        <v>1024</v>
      </c>
      <c r="C321" s="531" t="s">
        <v>1025</v>
      </c>
      <c r="D321" s="531" t="s">
        <v>1026</v>
      </c>
      <c r="E321" s="531" t="s">
        <v>1027</v>
      </c>
      <c r="F321" s="531" t="s">
        <v>1028</v>
      </c>
      <c r="G321" s="531" t="s">
        <v>1029</v>
      </c>
      <c r="H321" s="531" t="s">
        <v>1030</v>
      </c>
      <c r="I321" s="462" t="s">
        <v>1000</v>
      </c>
    </row>
    <row r="322" spans="1:9" ht="16.5">
      <c r="A322" s="463" t="s">
        <v>54</v>
      </c>
      <c r="B322" s="464">
        <v>161</v>
      </c>
      <c r="C322" s="464">
        <v>203</v>
      </c>
      <c r="D322" s="464">
        <v>203</v>
      </c>
      <c r="E322" s="464">
        <v>262</v>
      </c>
      <c r="F322" s="464">
        <v>317</v>
      </c>
      <c r="G322" s="464">
        <v>381</v>
      </c>
      <c r="H322" s="464">
        <v>595</v>
      </c>
      <c r="I322" s="465">
        <f t="shared" ref="I322:I331" si="95">SUM(B322:H322)</f>
        <v>2122</v>
      </c>
    </row>
    <row r="323" spans="1:9" ht="16.5">
      <c r="A323" s="463" t="s">
        <v>277</v>
      </c>
      <c r="B323" s="464">
        <v>542</v>
      </c>
      <c r="C323" s="464">
        <v>292</v>
      </c>
      <c r="D323" s="464">
        <v>314</v>
      </c>
      <c r="E323" s="464">
        <v>359</v>
      </c>
      <c r="F323" s="464">
        <v>326</v>
      </c>
      <c r="G323" s="464">
        <v>370</v>
      </c>
      <c r="H323" s="464">
        <v>674</v>
      </c>
      <c r="I323" s="465">
        <f t="shared" si="95"/>
        <v>2877</v>
      </c>
    </row>
    <row r="324" spans="1:9" ht="16.5">
      <c r="A324" s="463" t="s">
        <v>278</v>
      </c>
      <c r="B324" s="464">
        <v>136</v>
      </c>
      <c r="C324" s="464">
        <v>388</v>
      </c>
      <c r="D324" s="464">
        <v>310</v>
      </c>
      <c r="E324" s="464">
        <v>237</v>
      </c>
      <c r="F324" s="464">
        <v>275</v>
      </c>
      <c r="G324" s="464">
        <v>217</v>
      </c>
      <c r="H324" s="464">
        <v>246</v>
      </c>
      <c r="I324" s="465">
        <f t="shared" si="95"/>
        <v>1809</v>
      </c>
    </row>
    <row r="325" spans="1:9" ht="16.5">
      <c r="A325" s="463" t="s">
        <v>279</v>
      </c>
      <c r="B325" s="464">
        <v>558</v>
      </c>
      <c r="C325" s="464">
        <v>291</v>
      </c>
      <c r="D325" s="464">
        <v>304</v>
      </c>
      <c r="E325" s="464">
        <v>439</v>
      </c>
      <c r="F325" s="464">
        <v>415</v>
      </c>
      <c r="G325" s="464">
        <v>517</v>
      </c>
      <c r="H325" s="464">
        <v>586</v>
      </c>
      <c r="I325" s="465">
        <f t="shared" si="95"/>
        <v>3110</v>
      </c>
    </row>
    <row r="326" spans="1:9" ht="16.5">
      <c r="A326" s="463" t="s">
        <v>280</v>
      </c>
      <c r="B326" s="464">
        <v>213</v>
      </c>
      <c r="C326" s="464">
        <v>216</v>
      </c>
      <c r="D326" s="464">
        <v>296</v>
      </c>
      <c r="E326" s="464">
        <v>256</v>
      </c>
      <c r="F326" s="464">
        <v>320</v>
      </c>
      <c r="G326" s="464">
        <v>344</v>
      </c>
      <c r="H326" s="464">
        <v>395</v>
      </c>
      <c r="I326" s="465">
        <f t="shared" si="95"/>
        <v>2040</v>
      </c>
    </row>
    <row r="327" spans="1:9" ht="16.5">
      <c r="A327" s="463" t="s">
        <v>281</v>
      </c>
      <c r="B327" s="464">
        <v>115</v>
      </c>
      <c r="C327" s="464">
        <v>150</v>
      </c>
      <c r="D327" s="464">
        <v>153</v>
      </c>
      <c r="E327" s="464">
        <v>188</v>
      </c>
      <c r="F327" s="464">
        <v>162</v>
      </c>
      <c r="G327" s="464">
        <v>180</v>
      </c>
      <c r="H327" s="464">
        <v>154</v>
      </c>
      <c r="I327" s="465">
        <f t="shared" si="95"/>
        <v>1102</v>
      </c>
    </row>
    <row r="328" spans="1:9" ht="16.5">
      <c r="A328" s="463" t="s">
        <v>282</v>
      </c>
      <c r="B328" s="464">
        <v>21</v>
      </c>
      <c r="C328" s="464">
        <v>18</v>
      </c>
      <c r="D328" s="464">
        <v>15</v>
      </c>
      <c r="E328" s="464">
        <v>14</v>
      </c>
      <c r="F328" s="464">
        <v>10</v>
      </c>
      <c r="G328" s="464">
        <v>15</v>
      </c>
      <c r="H328" s="464">
        <v>23</v>
      </c>
      <c r="I328" s="465">
        <f t="shared" si="95"/>
        <v>116</v>
      </c>
    </row>
    <row r="329" spans="1:9" ht="16.5">
      <c r="A329" s="463" t="s">
        <v>283</v>
      </c>
      <c r="B329" s="464">
        <v>42</v>
      </c>
      <c r="C329" s="464">
        <v>28</v>
      </c>
      <c r="D329" s="464">
        <v>38</v>
      </c>
      <c r="E329" s="464">
        <v>21</v>
      </c>
      <c r="F329" s="464">
        <v>17</v>
      </c>
      <c r="G329" s="464">
        <v>20</v>
      </c>
      <c r="H329" s="464">
        <v>38</v>
      </c>
      <c r="I329" s="465">
        <f t="shared" si="95"/>
        <v>204</v>
      </c>
    </row>
    <row r="330" spans="1:9" ht="16.5">
      <c r="A330" s="463" t="s">
        <v>284</v>
      </c>
      <c r="B330" s="464">
        <v>190</v>
      </c>
      <c r="C330" s="464">
        <v>47</v>
      </c>
      <c r="D330" s="464">
        <v>23</v>
      </c>
      <c r="E330" s="464">
        <v>57</v>
      </c>
      <c r="F330" s="464">
        <v>48</v>
      </c>
      <c r="G330" s="464">
        <v>103</v>
      </c>
      <c r="H330" s="464">
        <v>119</v>
      </c>
      <c r="I330" s="465">
        <f t="shared" si="95"/>
        <v>587</v>
      </c>
    </row>
    <row r="331" spans="1:9" ht="16.5">
      <c r="A331" s="463" t="s">
        <v>36</v>
      </c>
      <c r="B331" s="464">
        <v>142</v>
      </c>
      <c r="C331" s="464">
        <v>85</v>
      </c>
      <c r="D331" s="464">
        <v>83</v>
      </c>
      <c r="E331" s="464">
        <v>82</v>
      </c>
      <c r="F331" s="464">
        <v>91</v>
      </c>
      <c r="G331" s="464">
        <v>88</v>
      </c>
      <c r="H331" s="464">
        <v>164</v>
      </c>
      <c r="I331" s="465">
        <f t="shared" si="95"/>
        <v>735</v>
      </c>
    </row>
    <row r="332" spans="1:9">
      <c r="A332" s="1607" t="s">
        <v>49</v>
      </c>
      <c r="B332" s="1608"/>
      <c r="C332" s="1608"/>
      <c r="D332" s="1608"/>
      <c r="E332" s="1608"/>
      <c r="F332" s="1608"/>
      <c r="G332" s="1608"/>
      <c r="H332" s="1608"/>
      <c r="I332" s="1609"/>
    </row>
    <row r="333" spans="1:9">
      <c r="A333" s="461" t="s">
        <v>992</v>
      </c>
      <c r="B333" s="531" t="s">
        <v>1024</v>
      </c>
      <c r="C333" s="531" t="s">
        <v>1025</v>
      </c>
      <c r="D333" s="531" t="s">
        <v>1026</v>
      </c>
      <c r="E333" s="531" t="s">
        <v>1027</v>
      </c>
      <c r="F333" s="531" t="s">
        <v>1028</v>
      </c>
      <c r="G333" s="531" t="s">
        <v>1029</v>
      </c>
      <c r="H333" s="531" t="s">
        <v>1030</v>
      </c>
      <c r="I333" s="462" t="s">
        <v>1000</v>
      </c>
    </row>
    <row r="334" spans="1:9" ht="16.5">
      <c r="A334" s="463" t="s">
        <v>54</v>
      </c>
      <c r="B334" s="464">
        <v>85</v>
      </c>
      <c r="C334" s="464">
        <v>128</v>
      </c>
      <c r="D334" s="464">
        <v>125</v>
      </c>
      <c r="E334" s="464">
        <v>131</v>
      </c>
      <c r="F334" s="464">
        <v>145</v>
      </c>
      <c r="G334" s="464">
        <v>231</v>
      </c>
      <c r="H334" s="465">
        <v>306</v>
      </c>
      <c r="I334" s="465">
        <f t="shared" ref="I334:I343" si="96">SUM(B334:H334)</f>
        <v>1151</v>
      </c>
    </row>
    <row r="335" spans="1:9" ht="16.5">
      <c r="A335" s="463" t="s">
        <v>277</v>
      </c>
      <c r="B335" s="464">
        <v>220</v>
      </c>
      <c r="C335" s="464">
        <v>135</v>
      </c>
      <c r="D335" s="464">
        <v>132</v>
      </c>
      <c r="E335" s="464">
        <v>188</v>
      </c>
      <c r="F335" s="464">
        <v>163</v>
      </c>
      <c r="G335" s="464">
        <v>253</v>
      </c>
      <c r="H335" s="465">
        <v>260</v>
      </c>
      <c r="I335" s="465">
        <f t="shared" si="96"/>
        <v>1351</v>
      </c>
    </row>
    <row r="336" spans="1:9" ht="16.5">
      <c r="A336" s="463" t="s">
        <v>278</v>
      </c>
      <c r="B336" s="464">
        <v>65</v>
      </c>
      <c r="C336" s="464">
        <v>142</v>
      </c>
      <c r="D336" s="464">
        <v>143</v>
      </c>
      <c r="E336" s="464">
        <v>124</v>
      </c>
      <c r="F336" s="464">
        <v>139</v>
      </c>
      <c r="G336" s="464">
        <v>170</v>
      </c>
      <c r="H336" s="465">
        <v>209</v>
      </c>
      <c r="I336" s="465">
        <f t="shared" si="96"/>
        <v>992</v>
      </c>
    </row>
    <row r="337" spans="1:9" ht="16.5">
      <c r="A337" s="463" t="s">
        <v>279</v>
      </c>
      <c r="B337" s="464">
        <v>193</v>
      </c>
      <c r="C337" s="464">
        <v>127</v>
      </c>
      <c r="D337" s="464">
        <v>127</v>
      </c>
      <c r="E337" s="464">
        <v>153</v>
      </c>
      <c r="F337" s="464">
        <v>155</v>
      </c>
      <c r="G337" s="464">
        <v>204</v>
      </c>
      <c r="H337" s="465">
        <v>239</v>
      </c>
      <c r="I337" s="465">
        <f t="shared" si="96"/>
        <v>1198</v>
      </c>
    </row>
    <row r="338" spans="1:9" ht="16.5">
      <c r="A338" s="463" t="s">
        <v>280</v>
      </c>
      <c r="B338" s="464">
        <v>134</v>
      </c>
      <c r="C338" s="464">
        <v>152</v>
      </c>
      <c r="D338" s="464">
        <v>164</v>
      </c>
      <c r="E338" s="464">
        <v>171</v>
      </c>
      <c r="F338" s="464">
        <v>189</v>
      </c>
      <c r="G338" s="464">
        <v>232</v>
      </c>
      <c r="H338" s="465">
        <v>263</v>
      </c>
      <c r="I338" s="465">
        <f t="shared" si="96"/>
        <v>1305</v>
      </c>
    </row>
    <row r="339" spans="1:9" ht="16.5">
      <c r="A339" s="463" t="s">
        <v>281</v>
      </c>
      <c r="B339" s="464">
        <v>107</v>
      </c>
      <c r="C339" s="464">
        <v>105</v>
      </c>
      <c r="D339" s="464">
        <v>70</v>
      </c>
      <c r="E339" s="464">
        <v>72</v>
      </c>
      <c r="F339" s="464">
        <v>113</v>
      </c>
      <c r="G339" s="464">
        <v>104</v>
      </c>
      <c r="H339" s="465">
        <v>88</v>
      </c>
      <c r="I339" s="465">
        <f t="shared" si="96"/>
        <v>659</v>
      </c>
    </row>
    <row r="340" spans="1:9" ht="16.5">
      <c r="A340" s="463" t="s">
        <v>282</v>
      </c>
      <c r="B340" s="464">
        <v>18</v>
      </c>
      <c r="C340" s="464">
        <v>15</v>
      </c>
      <c r="D340" s="464">
        <v>11</v>
      </c>
      <c r="E340" s="464">
        <v>12</v>
      </c>
      <c r="F340" s="464">
        <v>7</v>
      </c>
      <c r="G340" s="464">
        <v>17</v>
      </c>
      <c r="H340" s="465">
        <v>18</v>
      </c>
      <c r="I340" s="465">
        <f t="shared" si="96"/>
        <v>98</v>
      </c>
    </row>
    <row r="341" spans="1:9" ht="16.5">
      <c r="A341" s="463" t="s">
        <v>283</v>
      </c>
      <c r="B341" s="464">
        <v>36</v>
      </c>
      <c r="C341" s="464">
        <v>15</v>
      </c>
      <c r="D341" s="464">
        <v>32</v>
      </c>
      <c r="E341" s="464">
        <v>14</v>
      </c>
      <c r="F341" s="464">
        <v>15</v>
      </c>
      <c r="G341" s="464">
        <v>15</v>
      </c>
      <c r="H341" s="465">
        <v>26</v>
      </c>
      <c r="I341" s="465">
        <f t="shared" si="96"/>
        <v>153</v>
      </c>
    </row>
    <row r="342" spans="1:9" ht="16.5">
      <c r="A342" s="463" t="s">
        <v>284</v>
      </c>
      <c r="B342" s="464">
        <v>66</v>
      </c>
      <c r="C342" s="464">
        <v>20</v>
      </c>
      <c r="D342" s="464">
        <v>18</v>
      </c>
      <c r="E342" s="464">
        <v>28</v>
      </c>
      <c r="F342" s="464">
        <v>33</v>
      </c>
      <c r="G342" s="464">
        <v>38</v>
      </c>
      <c r="H342" s="465">
        <v>68</v>
      </c>
      <c r="I342" s="465">
        <f t="shared" si="96"/>
        <v>271</v>
      </c>
    </row>
    <row r="343" spans="1:9" ht="16.5">
      <c r="A343" s="463" t="s">
        <v>36</v>
      </c>
      <c r="B343" s="464">
        <v>95</v>
      </c>
      <c r="C343" s="464">
        <v>64</v>
      </c>
      <c r="D343" s="464">
        <v>67</v>
      </c>
      <c r="E343" s="464">
        <v>49</v>
      </c>
      <c r="F343" s="464">
        <v>65</v>
      </c>
      <c r="G343" s="464">
        <v>70</v>
      </c>
      <c r="H343" s="465">
        <v>105</v>
      </c>
      <c r="I343" s="465">
        <f t="shared" si="96"/>
        <v>515</v>
      </c>
    </row>
    <row r="344" spans="1:9">
      <c r="A344" s="1607"/>
      <c r="B344" s="1608"/>
      <c r="C344" s="1608"/>
      <c r="D344" s="1608"/>
      <c r="E344" s="1608"/>
      <c r="F344" s="1608"/>
      <c r="G344" s="1608"/>
      <c r="H344" s="1608"/>
      <c r="I344" s="1609"/>
    </row>
    <row r="345" spans="1:9">
      <c r="A345" s="461" t="s">
        <v>992</v>
      </c>
      <c r="B345" s="531" t="s">
        <v>1024</v>
      </c>
      <c r="C345" s="531" t="s">
        <v>1025</v>
      </c>
      <c r="D345" s="531" t="s">
        <v>1026</v>
      </c>
      <c r="E345" s="531" t="s">
        <v>1027</v>
      </c>
      <c r="F345" s="531" t="s">
        <v>1028</v>
      </c>
      <c r="G345" s="531" t="s">
        <v>1029</v>
      </c>
      <c r="H345" s="531" t="s">
        <v>1030</v>
      </c>
      <c r="I345" s="462" t="s">
        <v>1000</v>
      </c>
    </row>
    <row r="346" spans="1:9" ht="16.5">
      <c r="A346" s="463" t="s">
        <v>54</v>
      </c>
      <c r="B346" s="464">
        <f t="shared" ref="B346:H355" si="97">B334/B322*100</f>
        <v>52.795031055900623</v>
      </c>
      <c r="C346" s="464">
        <f t="shared" si="97"/>
        <v>63.054187192118228</v>
      </c>
      <c r="D346" s="464">
        <f t="shared" si="97"/>
        <v>61.576354679802961</v>
      </c>
      <c r="E346" s="464">
        <f t="shared" si="97"/>
        <v>50</v>
      </c>
      <c r="F346" s="464">
        <f t="shared" si="97"/>
        <v>45.741324921135643</v>
      </c>
      <c r="G346" s="464">
        <f t="shared" si="97"/>
        <v>60.629921259842526</v>
      </c>
      <c r="H346" s="464">
        <f t="shared" si="97"/>
        <v>51.428571428571423</v>
      </c>
      <c r="I346" s="465">
        <f>AVERAGE(B346:H346)</f>
        <v>55.032198648195916</v>
      </c>
    </row>
    <row r="347" spans="1:9" ht="16.5">
      <c r="A347" s="463" t="s">
        <v>277</v>
      </c>
      <c r="B347" s="464">
        <f t="shared" si="97"/>
        <v>40.59040590405904</v>
      </c>
      <c r="C347" s="464">
        <f t="shared" si="97"/>
        <v>46.232876712328768</v>
      </c>
      <c r="D347" s="464">
        <f t="shared" si="97"/>
        <v>42.038216560509554</v>
      </c>
      <c r="E347" s="464">
        <f t="shared" si="97"/>
        <v>52.367688022284121</v>
      </c>
      <c r="F347" s="464">
        <f t="shared" si="97"/>
        <v>50</v>
      </c>
      <c r="G347" s="464">
        <f t="shared" si="97"/>
        <v>68.378378378378386</v>
      </c>
      <c r="H347" s="464">
        <f t="shared" si="97"/>
        <v>38.575667655786347</v>
      </c>
      <c r="I347" s="465">
        <f t="shared" ref="I347:I355" si="98">AVERAGE(B347:H347)</f>
        <v>48.3118904619066</v>
      </c>
    </row>
    <row r="348" spans="1:9" ht="16.5">
      <c r="A348" s="463" t="s">
        <v>278</v>
      </c>
      <c r="B348" s="464">
        <f t="shared" si="97"/>
        <v>47.794117647058826</v>
      </c>
      <c r="C348" s="464">
        <f t="shared" si="97"/>
        <v>36.597938144329895</v>
      </c>
      <c r="D348" s="464">
        <f t="shared" si="97"/>
        <v>46.12903225806452</v>
      </c>
      <c r="E348" s="464">
        <f t="shared" si="97"/>
        <v>52.320675105485236</v>
      </c>
      <c r="F348" s="464">
        <f t="shared" si="97"/>
        <v>50.545454545454547</v>
      </c>
      <c r="G348" s="464">
        <f t="shared" si="97"/>
        <v>78.341013824884797</v>
      </c>
      <c r="H348" s="464">
        <f t="shared" si="97"/>
        <v>84.959349593495944</v>
      </c>
      <c r="I348" s="465">
        <f t="shared" si="98"/>
        <v>56.669654445539109</v>
      </c>
    </row>
    <row r="349" spans="1:9" ht="16.5">
      <c r="A349" s="463" t="s">
        <v>279</v>
      </c>
      <c r="B349" s="464">
        <f t="shared" si="97"/>
        <v>34.587813620071685</v>
      </c>
      <c r="C349" s="464">
        <f t="shared" si="97"/>
        <v>43.642611683848799</v>
      </c>
      <c r="D349" s="464">
        <f t="shared" si="97"/>
        <v>41.776315789473685</v>
      </c>
      <c r="E349" s="464">
        <f t="shared" si="97"/>
        <v>34.851936218678816</v>
      </c>
      <c r="F349" s="464">
        <f t="shared" si="97"/>
        <v>37.349397590361441</v>
      </c>
      <c r="G349" s="464">
        <f t="shared" si="97"/>
        <v>39.458413926499034</v>
      </c>
      <c r="H349" s="464">
        <f t="shared" si="97"/>
        <v>40.784982935153586</v>
      </c>
      <c r="I349" s="465">
        <f t="shared" si="98"/>
        <v>38.921638823441008</v>
      </c>
    </row>
    <row r="350" spans="1:9" ht="16.5">
      <c r="A350" s="463" t="s">
        <v>280</v>
      </c>
      <c r="B350" s="464">
        <f t="shared" si="97"/>
        <v>62.910798122065728</v>
      </c>
      <c r="C350" s="464">
        <f t="shared" si="97"/>
        <v>70.370370370370367</v>
      </c>
      <c r="D350" s="464">
        <f t="shared" si="97"/>
        <v>55.405405405405403</v>
      </c>
      <c r="E350" s="464">
        <f t="shared" si="97"/>
        <v>66.796875</v>
      </c>
      <c r="F350" s="464">
        <f t="shared" si="97"/>
        <v>59.062499999999993</v>
      </c>
      <c r="G350" s="464">
        <f t="shared" si="97"/>
        <v>67.441860465116278</v>
      </c>
      <c r="H350" s="464">
        <f t="shared" si="97"/>
        <v>66.582278481012651</v>
      </c>
      <c r="I350" s="465">
        <f t="shared" si="98"/>
        <v>64.081441120567206</v>
      </c>
    </row>
    <row r="351" spans="1:9" ht="16.5">
      <c r="A351" s="463" t="s">
        <v>281</v>
      </c>
      <c r="B351" s="468">
        <f t="shared" si="97"/>
        <v>93.043478260869563</v>
      </c>
      <c r="C351" s="468">
        <f t="shared" si="97"/>
        <v>70</v>
      </c>
      <c r="D351" s="468">
        <f t="shared" si="97"/>
        <v>45.751633986928105</v>
      </c>
      <c r="E351" s="468">
        <f t="shared" si="97"/>
        <v>38.297872340425535</v>
      </c>
      <c r="F351" s="468">
        <f t="shared" si="97"/>
        <v>69.753086419753089</v>
      </c>
      <c r="G351" s="468">
        <f t="shared" si="97"/>
        <v>57.777777777777771</v>
      </c>
      <c r="H351" s="468">
        <f t="shared" si="97"/>
        <v>57.142857142857139</v>
      </c>
      <c r="I351" s="492">
        <f t="shared" si="98"/>
        <v>61.680957989801605</v>
      </c>
    </row>
    <row r="352" spans="1:9" ht="16.5">
      <c r="A352" s="463" t="s">
        <v>282</v>
      </c>
      <c r="B352" s="468">
        <f t="shared" si="97"/>
        <v>85.714285714285708</v>
      </c>
      <c r="C352" s="468">
        <f t="shared" si="97"/>
        <v>83.333333333333343</v>
      </c>
      <c r="D352" s="468">
        <f t="shared" si="97"/>
        <v>73.333333333333329</v>
      </c>
      <c r="E352" s="468">
        <f t="shared" si="97"/>
        <v>85.714285714285708</v>
      </c>
      <c r="F352" s="468">
        <f t="shared" si="97"/>
        <v>70</v>
      </c>
      <c r="G352" s="468">
        <f t="shared" si="97"/>
        <v>113.33333333333333</v>
      </c>
      <c r="H352" s="468">
        <f t="shared" si="97"/>
        <v>78.260869565217391</v>
      </c>
      <c r="I352" s="492">
        <f t="shared" si="98"/>
        <v>84.241348713398409</v>
      </c>
    </row>
    <row r="353" spans="1:9" ht="16.5">
      <c r="A353" s="463" t="s">
        <v>283</v>
      </c>
      <c r="B353" s="468">
        <f t="shared" si="97"/>
        <v>85.714285714285708</v>
      </c>
      <c r="C353" s="468">
        <f t="shared" si="97"/>
        <v>53.571428571428569</v>
      </c>
      <c r="D353" s="468">
        <f t="shared" si="97"/>
        <v>84.210526315789465</v>
      </c>
      <c r="E353" s="468">
        <f t="shared" si="97"/>
        <v>66.666666666666657</v>
      </c>
      <c r="F353" s="468">
        <f t="shared" si="97"/>
        <v>88.235294117647058</v>
      </c>
      <c r="G353" s="468">
        <f t="shared" si="97"/>
        <v>75</v>
      </c>
      <c r="H353" s="468">
        <f t="shared" si="97"/>
        <v>68.421052631578945</v>
      </c>
      <c r="I353" s="492">
        <f t="shared" si="98"/>
        <v>74.545607716770931</v>
      </c>
    </row>
    <row r="354" spans="1:9" ht="16.5">
      <c r="A354" s="463" t="s">
        <v>284</v>
      </c>
      <c r="B354" s="468">
        <f t="shared" si="97"/>
        <v>34.736842105263158</v>
      </c>
      <c r="C354" s="468">
        <f t="shared" si="97"/>
        <v>42.553191489361701</v>
      </c>
      <c r="D354" s="468">
        <f t="shared" si="97"/>
        <v>78.260869565217391</v>
      </c>
      <c r="E354" s="468">
        <f t="shared" si="97"/>
        <v>49.122807017543856</v>
      </c>
      <c r="F354" s="468">
        <f t="shared" si="97"/>
        <v>68.75</v>
      </c>
      <c r="G354" s="468">
        <f t="shared" si="97"/>
        <v>36.893203883495147</v>
      </c>
      <c r="H354" s="468">
        <f t="shared" si="97"/>
        <v>57.142857142857139</v>
      </c>
      <c r="I354" s="492">
        <f t="shared" si="98"/>
        <v>52.494253029105479</v>
      </c>
    </row>
    <row r="355" spans="1:9" ht="16.5">
      <c r="A355" s="463" t="s">
        <v>36</v>
      </c>
      <c r="B355" s="468">
        <f t="shared" si="97"/>
        <v>66.901408450704224</v>
      </c>
      <c r="C355" s="468">
        <f t="shared" si="97"/>
        <v>75.294117647058826</v>
      </c>
      <c r="D355" s="468">
        <f t="shared" si="97"/>
        <v>80.722891566265062</v>
      </c>
      <c r="E355" s="468">
        <f t="shared" si="97"/>
        <v>59.756097560975604</v>
      </c>
      <c r="F355" s="468">
        <f t="shared" si="97"/>
        <v>71.428571428571431</v>
      </c>
      <c r="G355" s="468">
        <f t="shared" si="97"/>
        <v>79.545454545454547</v>
      </c>
      <c r="H355" s="468">
        <f t="shared" si="97"/>
        <v>64.024390243902445</v>
      </c>
      <c r="I355" s="492">
        <f t="shared" si="98"/>
        <v>71.096133063276028</v>
      </c>
    </row>
    <row r="356" spans="1:9">
      <c r="A356" s="1607" t="s">
        <v>665</v>
      </c>
      <c r="B356" s="1608"/>
      <c r="C356" s="1608"/>
      <c r="D356" s="1608"/>
      <c r="E356" s="1608"/>
      <c r="F356" s="1608"/>
      <c r="G356" s="1608"/>
      <c r="H356" s="1608"/>
      <c r="I356" s="1609"/>
    </row>
    <row r="357" spans="1:9">
      <c r="A357" s="461" t="s">
        <v>992</v>
      </c>
      <c r="B357" s="531" t="s">
        <v>1024</v>
      </c>
      <c r="C357" s="531" t="s">
        <v>1025</v>
      </c>
      <c r="D357" s="531" t="s">
        <v>1026</v>
      </c>
      <c r="E357" s="531" t="s">
        <v>1027</v>
      </c>
      <c r="F357" s="531" t="s">
        <v>1028</v>
      </c>
      <c r="G357" s="531" t="s">
        <v>1029</v>
      </c>
      <c r="H357" s="531" t="s">
        <v>1030</v>
      </c>
      <c r="I357" s="462" t="s">
        <v>1000</v>
      </c>
    </row>
    <row r="358" spans="1:9" ht="16.5">
      <c r="A358" s="463" t="s">
        <v>54</v>
      </c>
      <c r="B358" s="467">
        <f>B310/B334</f>
        <v>149.74811764705882</v>
      </c>
      <c r="C358" s="467">
        <f t="shared" ref="C358:I358" si="99">C310/C334</f>
        <v>176.21523437499999</v>
      </c>
      <c r="D358" s="467">
        <f t="shared" si="99"/>
        <v>170.00888</v>
      </c>
      <c r="E358" s="467">
        <f t="shared" si="99"/>
        <v>159.5470992366412</v>
      </c>
      <c r="F358" s="467">
        <f t="shared" si="99"/>
        <v>163.36958620689654</v>
      </c>
      <c r="G358" s="467">
        <f t="shared" si="99"/>
        <v>156.12900432900435</v>
      </c>
      <c r="H358" s="467">
        <f t="shared" si="99"/>
        <v>177.19303921568627</v>
      </c>
      <c r="I358" s="467">
        <f t="shared" si="99"/>
        <v>166.30006950477846</v>
      </c>
    </row>
    <row r="359" spans="1:9" ht="16.5">
      <c r="A359" s="463" t="s">
        <v>277</v>
      </c>
      <c r="B359" s="467">
        <f t="shared" ref="B359:I359" si="100">B311/B335</f>
        <v>147.30390909090909</v>
      </c>
      <c r="C359" s="467">
        <f t="shared" si="100"/>
        <v>151.72733333333332</v>
      </c>
      <c r="D359" s="467">
        <f t="shared" si="100"/>
        <v>142.56484848484848</v>
      </c>
      <c r="E359" s="467">
        <f t="shared" si="100"/>
        <v>147.91750000000002</v>
      </c>
      <c r="F359" s="467">
        <f t="shared" si="100"/>
        <v>148.71257668711658</v>
      </c>
      <c r="G359" s="467">
        <f t="shared" si="100"/>
        <v>127.13154150197629</v>
      </c>
      <c r="H359" s="467">
        <f t="shared" si="100"/>
        <v>156.40700000000001</v>
      </c>
      <c r="I359" s="467">
        <f t="shared" si="100"/>
        <v>145.51247224278313</v>
      </c>
    </row>
    <row r="360" spans="1:9" ht="16.5">
      <c r="A360" s="463" t="s">
        <v>278</v>
      </c>
      <c r="B360" s="467">
        <f t="shared" ref="B360:I360" si="101">B312/B336</f>
        <v>139.91261538461538</v>
      </c>
      <c r="C360" s="467">
        <f t="shared" si="101"/>
        <v>136.57183098591551</v>
      </c>
      <c r="D360" s="467">
        <f t="shared" si="101"/>
        <v>139.06832167832169</v>
      </c>
      <c r="E360" s="467">
        <f t="shared" si="101"/>
        <v>140.16</v>
      </c>
      <c r="F360" s="467">
        <f t="shared" si="101"/>
        <v>190.91510791366906</v>
      </c>
      <c r="G360" s="467">
        <f t="shared" si="101"/>
        <v>166.27164705882353</v>
      </c>
      <c r="H360" s="467">
        <f t="shared" si="101"/>
        <v>141.24330143540669</v>
      </c>
      <c r="I360" s="467">
        <f t="shared" si="101"/>
        <v>151.2876612903226</v>
      </c>
    </row>
    <row r="361" spans="1:9" ht="16.5">
      <c r="A361" s="463" t="s">
        <v>279</v>
      </c>
      <c r="B361" s="467">
        <f t="shared" ref="B361:I361" si="102">B313/B337</f>
        <v>153.46233160621762</v>
      </c>
      <c r="C361" s="467">
        <f t="shared" si="102"/>
        <v>156.15173228346458</v>
      </c>
      <c r="D361" s="467">
        <f t="shared" si="102"/>
        <v>156.15173228346458</v>
      </c>
      <c r="E361" s="467">
        <f t="shared" si="102"/>
        <v>158.44640522875815</v>
      </c>
      <c r="F361" s="467">
        <f t="shared" si="102"/>
        <v>146.50793548387097</v>
      </c>
      <c r="G361" s="467">
        <f t="shared" si="102"/>
        <v>165.4188725490196</v>
      </c>
      <c r="H361" s="467">
        <f t="shared" si="102"/>
        <v>171.47163179916319</v>
      </c>
      <c r="I361" s="467">
        <f t="shared" si="102"/>
        <v>159.39813856427378</v>
      </c>
    </row>
    <row r="362" spans="1:9" ht="16.5">
      <c r="A362" s="463" t="s">
        <v>280</v>
      </c>
      <c r="B362" s="467">
        <f t="shared" ref="B362:I362" si="103">B314/B338</f>
        <v>141.4768656716418</v>
      </c>
      <c r="C362" s="467">
        <f t="shared" si="103"/>
        <v>151.27197368421054</v>
      </c>
      <c r="D362" s="467">
        <f t="shared" si="103"/>
        <v>160.89426829268294</v>
      </c>
      <c r="E362" s="467">
        <f t="shared" si="103"/>
        <v>148.90040935672516</v>
      </c>
      <c r="F362" s="467">
        <f t="shared" si="103"/>
        <v>175.10857142857142</v>
      </c>
      <c r="G362" s="467">
        <f t="shared" si="103"/>
        <v>153.70491379310346</v>
      </c>
      <c r="H362" s="467">
        <f t="shared" si="103"/>
        <v>171.18003802281368</v>
      </c>
      <c r="I362" s="467">
        <f t="shared" si="103"/>
        <v>159.06151724137933</v>
      </c>
    </row>
    <row r="363" spans="1:9" ht="16.5">
      <c r="A363" s="463" t="s">
        <v>281</v>
      </c>
      <c r="B363" s="467">
        <f t="shared" ref="B363:C363" si="104">B315/B339</f>
        <v>109.54514018691589</v>
      </c>
      <c r="C363" s="467">
        <f t="shared" si="104"/>
        <v>137.36438095238094</v>
      </c>
      <c r="D363" s="467">
        <f>D315/D339</f>
        <v>126.35585714285715</v>
      </c>
      <c r="E363" s="467">
        <f t="shared" ref="E363:I363" si="105">E315/E339</f>
        <v>138.61708333333334</v>
      </c>
      <c r="F363" s="467">
        <f t="shared" si="105"/>
        <v>140.49362831858409</v>
      </c>
      <c r="G363" s="467">
        <f t="shared" si="105"/>
        <v>166.17528846153846</v>
      </c>
      <c r="H363" s="467">
        <f t="shared" si="105"/>
        <v>105.38215909090908</v>
      </c>
      <c r="I363" s="467">
        <f t="shared" si="105"/>
        <v>132.62757207890743</v>
      </c>
    </row>
    <row r="364" spans="1:9" ht="16.5">
      <c r="A364" s="463" t="s">
        <v>282</v>
      </c>
      <c r="B364" s="467">
        <f t="shared" ref="B364:I364" si="106">B316/B340</f>
        <v>84.273333333333341</v>
      </c>
      <c r="C364" s="467">
        <f t="shared" si="106"/>
        <v>191.98599999999999</v>
      </c>
      <c r="D364" s="467">
        <f t="shared" si="106"/>
        <v>279.26727272727271</v>
      </c>
      <c r="E364" s="467">
        <f t="shared" si="106"/>
        <v>152.25583333333333</v>
      </c>
      <c r="F364" s="467">
        <f t="shared" si="106"/>
        <v>94.99</v>
      </c>
      <c r="G364" s="467">
        <f t="shared" si="106"/>
        <v>122.27352941176471</v>
      </c>
      <c r="H364" s="467">
        <f t="shared" si="106"/>
        <v>193.47500000000002</v>
      </c>
      <c r="I364" s="467">
        <f t="shared" si="106"/>
        <v>158.38622448979589</v>
      </c>
    </row>
    <row r="365" spans="1:9" ht="16.5">
      <c r="A365" s="463" t="s">
        <v>283</v>
      </c>
      <c r="B365" s="467">
        <f t="shared" ref="B365:I365" si="107">B317/B341</f>
        <v>105.71527777777777</v>
      </c>
      <c r="C365" s="467">
        <f t="shared" si="107"/>
        <v>141.07466666666667</v>
      </c>
      <c r="D365" s="467">
        <f t="shared" si="107"/>
        <v>98.413749999999993</v>
      </c>
      <c r="E365" s="467">
        <f t="shared" si="107"/>
        <v>113.04714285714286</v>
      </c>
      <c r="F365" s="467">
        <f t="shared" si="107"/>
        <v>96.277333333333345</v>
      </c>
      <c r="G365" s="467">
        <f t="shared" si="107"/>
        <v>87.475333333333339</v>
      </c>
      <c r="H365" s="467">
        <f t="shared" si="107"/>
        <v>121.58076923076922</v>
      </c>
      <c r="I365" s="467">
        <f t="shared" si="107"/>
        <v>108.30823529411765</v>
      </c>
    </row>
    <row r="366" spans="1:9" ht="16.5">
      <c r="A366" s="463" t="s">
        <v>284</v>
      </c>
      <c r="B366" s="467">
        <f t="shared" ref="B366:I366" si="108">B318/B342</f>
        <v>122.51242424242423</v>
      </c>
      <c r="C366" s="467">
        <f t="shared" si="108"/>
        <v>83.753</v>
      </c>
      <c r="D366" s="467">
        <f t="shared" si="108"/>
        <v>132.92166666666668</v>
      </c>
      <c r="E366" s="467">
        <f t="shared" si="108"/>
        <v>97.472142857142856</v>
      </c>
      <c r="F366" s="467">
        <f t="shared" si="108"/>
        <v>126.13121212121212</v>
      </c>
      <c r="G366" s="467">
        <f t="shared" si="108"/>
        <v>125.63052631578948</v>
      </c>
      <c r="H366" s="467">
        <f t="shared" si="108"/>
        <v>133.54779411764707</v>
      </c>
      <c r="I366" s="467">
        <f t="shared" si="108"/>
        <v>121.4030627306273</v>
      </c>
    </row>
    <row r="367" spans="1:9" ht="16.5">
      <c r="A367" s="463" t="s">
        <v>36</v>
      </c>
      <c r="B367" s="467">
        <f t="shared" ref="B367:I367" si="109">B319/B343</f>
        <v>122.50915789473684</v>
      </c>
      <c r="C367" s="467">
        <f t="shared" si="109"/>
        <v>124.14765625</v>
      </c>
      <c r="D367" s="467">
        <f t="shared" si="109"/>
        <v>78.635522388059698</v>
      </c>
      <c r="E367" s="467">
        <f t="shared" si="109"/>
        <v>118.81387755102041</v>
      </c>
      <c r="F367" s="467">
        <f t="shared" si="109"/>
        <v>114.82799999999999</v>
      </c>
      <c r="G367" s="467">
        <f t="shared" si="109"/>
        <v>119.83771428571428</v>
      </c>
      <c r="H367" s="467">
        <f t="shared" si="109"/>
        <v>110.96771428571429</v>
      </c>
      <c r="I367" s="467">
        <f t="shared" si="109"/>
        <v>112.96766990291263</v>
      </c>
    </row>
    <row r="369" spans="1:9" ht="23.25">
      <c r="A369" s="1612" t="s">
        <v>1031</v>
      </c>
      <c r="B369" s="1603"/>
      <c r="C369" s="1603"/>
      <c r="D369" s="1603"/>
      <c r="E369" s="1603"/>
      <c r="F369" s="1603"/>
      <c r="G369" s="1603"/>
      <c r="H369" s="1603"/>
      <c r="I369" s="1603"/>
    </row>
    <row r="370" spans="1:9">
      <c r="A370" s="1604" t="s">
        <v>991</v>
      </c>
      <c r="B370" s="1605"/>
      <c r="C370" s="1605"/>
      <c r="D370" s="1605"/>
      <c r="E370" s="1605"/>
      <c r="F370" s="1605"/>
      <c r="G370" s="1605"/>
      <c r="H370" s="1605"/>
      <c r="I370" s="1606"/>
    </row>
    <row r="371" spans="1:9">
      <c r="A371" s="461" t="s">
        <v>992</v>
      </c>
      <c r="B371" s="531" t="s">
        <v>1032</v>
      </c>
      <c r="C371" s="531" t="s">
        <v>1033</v>
      </c>
      <c r="D371" s="531" t="s">
        <v>1034</v>
      </c>
      <c r="E371" s="531" t="s">
        <v>1035</v>
      </c>
      <c r="F371" s="531" t="s">
        <v>1036</v>
      </c>
      <c r="G371" s="531" t="s">
        <v>1037</v>
      </c>
      <c r="H371" s="531" t="s">
        <v>1038</v>
      </c>
      <c r="I371" s="462" t="s">
        <v>1000</v>
      </c>
    </row>
    <row r="372" spans="1:9" ht="16.5">
      <c r="A372" s="463" t="s">
        <v>54</v>
      </c>
      <c r="B372" s="467">
        <v>12466.32</v>
      </c>
      <c r="C372" s="467">
        <v>13433.24</v>
      </c>
      <c r="D372" s="467">
        <v>16175.2</v>
      </c>
      <c r="E372" s="467">
        <v>16516.37</v>
      </c>
      <c r="F372" s="467">
        <v>31047.62</v>
      </c>
      <c r="G372" s="467">
        <v>33619.980000000003</v>
      </c>
      <c r="H372" s="467">
        <v>48744.6</v>
      </c>
      <c r="I372" s="466">
        <f t="shared" ref="I372:I381" si="110">SUM(B372:H372)</f>
        <v>172003.33</v>
      </c>
    </row>
    <row r="373" spans="1:9" ht="16.5">
      <c r="A373" s="463" t="s">
        <v>277</v>
      </c>
      <c r="B373" s="467">
        <v>41555.17</v>
      </c>
      <c r="C373" s="467">
        <v>19118.54</v>
      </c>
      <c r="D373" s="467">
        <v>22532.18</v>
      </c>
      <c r="E373" s="467">
        <v>19787.72</v>
      </c>
      <c r="F373" s="467">
        <v>27439.279999999999</v>
      </c>
      <c r="G373" s="467">
        <v>34984.93</v>
      </c>
      <c r="H373" s="467">
        <v>46310.239999999998</v>
      </c>
      <c r="I373" s="466">
        <f t="shared" si="110"/>
        <v>211728.06</v>
      </c>
    </row>
    <row r="374" spans="1:9" ht="16.5">
      <c r="A374" s="463" t="s">
        <v>278</v>
      </c>
      <c r="B374" s="467">
        <v>7229.69</v>
      </c>
      <c r="C374" s="467">
        <v>17097.62</v>
      </c>
      <c r="D374" s="467">
        <v>19781.02</v>
      </c>
      <c r="E374" s="467">
        <v>16924.22</v>
      </c>
      <c r="F374" s="467">
        <v>20573.68</v>
      </c>
      <c r="G374" s="467">
        <v>23917.95</v>
      </c>
      <c r="H374" s="467">
        <v>30464.55</v>
      </c>
      <c r="I374" s="466">
        <f t="shared" si="110"/>
        <v>135988.73000000001</v>
      </c>
    </row>
    <row r="375" spans="1:9" ht="16.5">
      <c r="A375" s="463" t="s">
        <v>279</v>
      </c>
      <c r="B375" s="467">
        <v>29721.09</v>
      </c>
      <c r="C375" s="467">
        <v>20557.099999999999</v>
      </c>
      <c r="D375" s="467">
        <v>12551.85</v>
      </c>
      <c r="E375" s="467">
        <v>21540.92</v>
      </c>
      <c r="F375" s="467">
        <v>22611.08</v>
      </c>
      <c r="G375" s="467">
        <v>37200.769999999997</v>
      </c>
      <c r="H375" s="467">
        <v>43840.85</v>
      </c>
      <c r="I375" s="466">
        <f t="shared" si="110"/>
        <v>188023.66</v>
      </c>
    </row>
    <row r="376" spans="1:9" ht="16.5">
      <c r="A376" s="463" t="s">
        <v>280</v>
      </c>
      <c r="B376" s="467">
        <v>22813.13</v>
      </c>
      <c r="C376" s="467">
        <v>19342.91</v>
      </c>
      <c r="D376" s="467">
        <v>24527.85</v>
      </c>
      <c r="E376" s="467">
        <v>26633.72</v>
      </c>
      <c r="F376" s="467">
        <v>25791.759999999998</v>
      </c>
      <c r="G376" s="467">
        <v>48247.39</v>
      </c>
      <c r="H376" s="467">
        <v>56631.9</v>
      </c>
      <c r="I376" s="466">
        <f t="shared" si="110"/>
        <v>223988.66</v>
      </c>
    </row>
    <row r="377" spans="1:9" ht="16.5">
      <c r="A377" s="463" t="s">
        <v>281</v>
      </c>
      <c r="B377" s="467">
        <v>9610.5499999999993</v>
      </c>
      <c r="C377" s="467">
        <v>10955.41</v>
      </c>
      <c r="D377" s="467">
        <v>9541.51</v>
      </c>
      <c r="E377" s="467">
        <v>7392.54</v>
      </c>
      <c r="F377" s="467">
        <v>11007.59</v>
      </c>
      <c r="G377" s="467">
        <v>18317.87</v>
      </c>
      <c r="H377" s="467">
        <v>17724</v>
      </c>
      <c r="I377" s="466">
        <f t="shared" si="110"/>
        <v>84549.47</v>
      </c>
    </row>
    <row r="378" spans="1:9" ht="16.5">
      <c r="A378" s="463" t="s">
        <v>282</v>
      </c>
      <c r="B378" s="467">
        <v>3863.73</v>
      </c>
      <c r="C378" s="467">
        <v>1351.66</v>
      </c>
      <c r="D378" s="467">
        <v>1892.67</v>
      </c>
      <c r="E378" s="467">
        <v>1071.27</v>
      </c>
      <c r="F378" s="467">
        <v>1545.49</v>
      </c>
      <c r="G378" s="467">
        <v>1651.53</v>
      </c>
      <c r="H378" s="467">
        <v>1432</v>
      </c>
      <c r="I378" s="466">
        <f t="shared" si="110"/>
        <v>12808.35</v>
      </c>
    </row>
    <row r="379" spans="1:9" ht="16.5">
      <c r="A379" s="463" t="s">
        <v>283</v>
      </c>
      <c r="B379" s="467">
        <v>1243.6500000000001</v>
      </c>
      <c r="C379" s="467">
        <v>7198.55</v>
      </c>
      <c r="D379" s="467">
        <v>1111.29</v>
      </c>
      <c r="E379" s="467">
        <v>1372.66</v>
      </c>
      <c r="F379" s="467">
        <v>748.34</v>
      </c>
      <c r="G379" s="467">
        <v>2689.3</v>
      </c>
      <c r="H379" s="467">
        <v>2690</v>
      </c>
      <c r="I379" s="466">
        <f t="shared" si="110"/>
        <v>17053.79</v>
      </c>
    </row>
    <row r="380" spans="1:9" ht="16.5">
      <c r="A380" s="463" t="s">
        <v>284</v>
      </c>
      <c r="B380" s="467">
        <v>6557.97</v>
      </c>
      <c r="C380" s="467">
        <v>2201.08</v>
      </c>
      <c r="D380" s="467">
        <v>2330.58</v>
      </c>
      <c r="E380" s="467">
        <v>2520.5300000000002</v>
      </c>
      <c r="F380" s="467">
        <v>2220.0500000000002</v>
      </c>
      <c r="G380" s="467">
        <v>6585.15</v>
      </c>
      <c r="H380" s="467">
        <v>6998</v>
      </c>
      <c r="I380" s="466">
        <f t="shared" si="110"/>
        <v>29413.360000000001</v>
      </c>
    </row>
    <row r="381" spans="1:9" ht="16.5">
      <c r="A381" s="463" t="s">
        <v>36</v>
      </c>
      <c r="B381" s="467">
        <v>7979.6</v>
      </c>
      <c r="C381" s="467">
        <v>5321.79</v>
      </c>
      <c r="D381" s="467">
        <v>6794.16</v>
      </c>
      <c r="E381" s="467">
        <v>5534.56</v>
      </c>
      <c r="F381" s="467">
        <v>5365.13</v>
      </c>
      <c r="G381" s="467">
        <v>11761.96</v>
      </c>
      <c r="H381" s="467">
        <v>5681</v>
      </c>
      <c r="I381" s="466">
        <f t="shared" si="110"/>
        <v>48438.2</v>
      </c>
    </row>
    <row r="382" spans="1:9">
      <c r="A382" s="1607" t="s">
        <v>1001</v>
      </c>
      <c r="B382" s="1608"/>
      <c r="C382" s="1608"/>
      <c r="D382" s="1608"/>
      <c r="E382" s="1608"/>
      <c r="F382" s="1608"/>
      <c r="G382" s="1608"/>
      <c r="H382" s="1608"/>
      <c r="I382" s="1609"/>
    </row>
    <row r="383" spans="1:9">
      <c r="A383" s="461" t="s">
        <v>992</v>
      </c>
      <c r="B383" s="531" t="s">
        <v>1032</v>
      </c>
      <c r="C383" s="531" t="s">
        <v>1033</v>
      </c>
      <c r="D383" s="531" t="s">
        <v>1034</v>
      </c>
      <c r="E383" s="531" t="s">
        <v>1035</v>
      </c>
      <c r="F383" s="531" t="s">
        <v>1036</v>
      </c>
      <c r="G383" s="531" t="s">
        <v>1037</v>
      </c>
      <c r="H383" s="531" t="s">
        <v>1038</v>
      </c>
      <c r="I383" s="462" t="s">
        <v>1000</v>
      </c>
    </row>
    <row r="384" spans="1:9" ht="16.5">
      <c r="A384" s="463" t="s">
        <v>54</v>
      </c>
      <c r="B384" s="464">
        <v>211</v>
      </c>
      <c r="C384" s="464">
        <v>225</v>
      </c>
      <c r="D384" s="464">
        <v>280</v>
      </c>
      <c r="E384" s="464">
        <v>262</v>
      </c>
      <c r="F384" s="464">
        <v>221</v>
      </c>
      <c r="G384" s="464">
        <v>528</v>
      </c>
      <c r="H384" s="464">
        <v>571</v>
      </c>
      <c r="I384" s="465">
        <f t="shared" ref="I384:I393" si="111">SUM(B384:H384)</f>
        <v>2298</v>
      </c>
    </row>
    <row r="385" spans="1:9" ht="16.5">
      <c r="A385" s="463" t="s">
        <v>277</v>
      </c>
      <c r="B385" s="464">
        <v>457</v>
      </c>
      <c r="C385" s="464">
        <v>324</v>
      </c>
      <c r="D385" s="464">
        <v>363</v>
      </c>
      <c r="E385" s="464">
        <v>287</v>
      </c>
      <c r="F385" s="464">
        <v>439</v>
      </c>
      <c r="G385" s="464">
        <v>384</v>
      </c>
      <c r="H385" s="464">
        <v>587</v>
      </c>
      <c r="I385" s="465">
        <f t="shared" si="111"/>
        <v>2841</v>
      </c>
    </row>
    <row r="386" spans="1:9" ht="16.5">
      <c r="A386" s="463" t="s">
        <v>278</v>
      </c>
      <c r="B386" s="464">
        <v>113</v>
      </c>
      <c r="C386" s="464">
        <v>293</v>
      </c>
      <c r="D386" s="464">
        <v>375</v>
      </c>
      <c r="E386" s="464">
        <v>292</v>
      </c>
      <c r="F386" s="464">
        <v>220</v>
      </c>
      <c r="G386" s="464">
        <v>314</v>
      </c>
      <c r="H386" s="464">
        <v>324</v>
      </c>
      <c r="I386" s="465">
        <f t="shared" si="111"/>
        <v>1931</v>
      </c>
    </row>
    <row r="387" spans="1:9" ht="16.5">
      <c r="A387" s="463" t="s">
        <v>279</v>
      </c>
      <c r="B387" s="464">
        <v>510</v>
      </c>
      <c r="C387" s="464">
        <v>318</v>
      </c>
      <c r="D387" s="464">
        <v>207</v>
      </c>
      <c r="E387" s="464">
        <v>406</v>
      </c>
      <c r="F387" s="464">
        <v>296</v>
      </c>
      <c r="G387" s="464">
        <v>383</v>
      </c>
      <c r="H387" s="464">
        <v>638</v>
      </c>
      <c r="I387" s="465">
        <f t="shared" si="111"/>
        <v>2758</v>
      </c>
    </row>
    <row r="388" spans="1:9" ht="16.5">
      <c r="A388" s="463" t="s">
        <v>280</v>
      </c>
      <c r="B388" s="464">
        <v>172</v>
      </c>
      <c r="C388" s="464">
        <v>198</v>
      </c>
      <c r="D388" s="464">
        <v>319</v>
      </c>
      <c r="E388" s="464">
        <v>245</v>
      </c>
      <c r="F388" s="464">
        <v>244</v>
      </c>
      <c r="G388" s="464">
        <v>373</v>
      </c>
      <c r="H388" s="464">
        <v>598</v>
      </c>
      <c r="I388" s="465">
        <f t="shared" si="111"/>
        <v>2149</v>
      </c>
    </row>
    <row r="389" spans="1:9" ht="16.5">
      <c r="A389" s="463" t="s">
        <v>281</v>
      </c>
      <c r="B389" s="464">
        <v>160</v>
      </c>
      <c r="C389" s="464">
        <v>144</v>
      </c>
      <c r="D389" s="464">
        <v>175</v>
      </c>
      <c r="E389" s="464">
        <v>158</v>
      </c>
      <c r="F389" s="464">
        <v>133</v>
      </c>
      <c r="G389" s="464">
        <v>209</v>
      </c>
      <c r="H389" s="464">
        <v>136</v>
      </c>
      <c r="I389" s="465">
        <f t="shared" si="111"/>
        <v>1115</v>
      </c>
    </row>
    <row r="390" spans="1:9" ht="16.5">
      <c r="A390" s="463" t="s">
        <v>282</v>
      </c>
      <c r="B390" s="464">
        <v>26</v>
      </c>
      <c r="C390" s="464">
        <v>13</v>
      </c>
      <c r="D390" s="464">
        <v>12</v>
      </c>
      <c r="E390" s="464">
        <v>14</v>
      </c>
      <c r="F390" s="464">
        <v>12</v>
      </c>
      <c r="G390" s="464">
        <v>12</v>
      </c>
      <c r="H390" s="464">
        <v>5</v>
      </c>
      <c r="I390" s="465">
        <f t="shared" si="111"/>
        <v>94</v>
      </c>
    </row>
    <row r="391" spans="1:9" ht="16.5">
      <c r="A391" s="463" t="s">
        <v>283</v>
      </c>
      <c r="B391" s="464">
        <v>16</v>
      </c>
      <c r="C391" s="464">
        <v>32</v>
      </c>
      <c r="D391" s="464">
        <v>17</v>
      </c>
      <c r="E391" s="464">
        <v>16</v>
      </c>
      <c r="F391" s="464">
        <v>14</v>
      </c>
      <c r="G391" s="464">
        <v>25</v>
      </c>
      <c r="H391" s="464">
        <v>20</v>
      </c>
      <c r="I391" s="465">
        <f t="shared" si="111"/>
        <v>140</v>
      </c>
    </row>
    <row r="392" spans="1:9" ht="16.5">
      <c r="A392" s="463" t="s">
        <v>284</v>
      </c>
      <c r="B392" s="464">
        <v>120</v>
      </c>
      <c r="C392" s="464">
        <v>37</v>
      </c>
      <c r="D392" s="464">
        <v>32</v>
      </c>
      <c r="E392" s="464">
        <v>36</v>
      </c>
      <c r="F392" s="464">
        <v>58</v>
      </c>
      <c r="G392" s="464">
        <v>58</v>
      </c>
      <c r="H392" s="464">
        <v>75</v>
      </c>
      <c r="I392" s="465">
        <f t="shared" si="111"/>
        <v>416</v>
      </c>
    </row>
    <row r="393" spans="1:9" ht="16.5">
      <c r="A393" s="463" t="s">
        <v>36</v>
      </c>
      <c r="B393" s="464">
        <v>97</v>
      </c>
      <c r="C393" s="464">
        <v>82</v>
      </c>
      <c r="D393" s="464">
        <v>86</v>
      </c>
      <c r="E393" s="464">
        <v>90</v>
      </c>
      <c r="F393" s="464">
        <v>73</v>
      </c>
      <c r="G393" s="464">
        <v>71</v>
      </c>
      <c r="H393" s="464">
        <v>150</v>
      </c>
      <c r="I393" s="465">
        <f t="shared" si="111"/>
        <v>649</v>
      </c>
    </row>
    <row r="394" spans="1:9">
      <c r="A394" s="1607" t="s">
        <v>49</v>
      </c>
      <c r="B394" s="1608"/>
      <c r="C394" s="1608"/>
      <c r="D394" s="1608"/>
      <c r="E394" s="1608"/>
      <c r="F394" s="1608"/>
      <c r="G394" s="1608"/>
      <c r="H394" s="1608"/>
      <c r="I394" s="1609"/>
    </row>
    <row r="395" spans="1:9">
      <c r="A395" s="461" t="s">
        <v>992</v>
      </c>
      <c r="B395" s="787" t="s">
        <v>1039</v>
      </c>
      <c r="C395" s="531" t="s">
        <v>1033</v>
      </c>
      <c r="D395" s="531" t="s">
        <v>1034</v>
      </c>
      <c r="E395" s="531" t="s">
        <v>1035</v>
      </c>
      <c r="F395" s="531" t="s">
        <v>1036</v>
      </c>
      <c r="G395" s="531" t="s">
        <v>1037</v>
      </c>
      <c r="H395" s="531" t="s">
        <v>1038</v>
      </c>
      <c r="I395" s="462" t="s">
        <v>1000</v>
      </c>
    </row>
    <row r="396" spans="1:9" ht="16.5">
      <c r="A396" s="463" t="s">
        <v>54</v>
      </c>
      <c r="B396" s="464">
        <v>80</v>
      </c>
      <c r="C396" s="464">
        <v>104</v>
      </c>
      <c r="D396" s="464">
        <v>209</v>
      </c>
      <c r="E396" s="464">
        <v>131</v>
      </c>
      <c r="F396" s="464">
        <v>179</v>
      </c>
      <c r="G396" s="464">
        <v>225</v>
      </c>
      <c r="H396" s="465">
        <v>306</v>
      </c>
      <c r="I396" s="465">
        <f t="shared" ref="I396:I405" si="112">SUM(B396:H396)</f>
        <v>1234</v>
      </c>
    </row>
    <row r="397" spans="1:9" ht="16.5">
      <c r="A397" s="463" t="s">
        <v>277</v>
      </c>
      <c r="B397" s="464">
        <v>272</v>
      </c>
      <c r="C397" s="464">
        <v>137</v>
      </c>
      <c r="D397" s="464">
        <v>5565</v>
      </c>
      <c r="E397" s="464">
        <v>153</v>
      </c>
      <c r="F397" s="464">
        <v>193</v>
      </c>
      <c r="G397" s="464">
        <v>275</v>
      </c>
      <c r="H397" s="465">
        <v>310</v>
      </c>
      <c r="I397" s="465">
        <f t="shared" si="112"/>
        <v>6905</v>
      </c>
    </row>
    <row r="398" spans="1:9" ht="16.5">
      <c r="A398" s="463" t="s">
        <v>278</v>
      </c>
      <c r="B398" s="464">
        <v>53</v>
      </c>
      <c r="C398" s="464">
        <v>130</v>
      </c>
      <c r="D398" s="464">
        <v>129</v>
      </c>
      <c r="E398" s="464">
        <v>116</v>
      </c>
      <c r="F398" s="464">
        <v>142</v>
      </c>
      <c r="G398" s="464">
        <v>180</v>
      </c>
      <c r="H398" s="465">
        <v>202</v>
      </c>
      <c r="I398" s="465">
        <f t="shared" si="112"/>
        <v>952</v>
      </c>
    </row>
    <row r="399" spans="1:9" ht="16.5">
      <c r="A399" s="463" t="s">
        <v>279</v>
      </c>
      <c r="B399" s="464">
        <v>191</v>
      </c>
      <c r="C399" s="464">
        <v>133</v>
      </c>
      <c r="D399" s="464">
        <v>103</v>
      </c>
      <c r="E399" s="464">
        <v>148</v>
      </c>
      <c r="F399" s="464">
        <v>147</v>
      </c>
      <c r="G399" s="464">
        <v>210</v>
      </c>
      <c r="H399" s="465">
        <v>254</v>
      </c>
      <c r="I399" s="465">
        <f t="shared" si="112"/>
        <v>1186</v>
      </c>
    </row>
    <row r="400" spans="1:9" ht="16.5">
      <c r="A400" s="463" t="s">
        <v>280</v>
      </c>
      <c r="B400" s="464">
        <v>137</v>
      </c>
      <c r="C400" s="464">
        <v>151</v>
      </c>
      <c r="D400" s="464">
        <v>159</v>
      </c>
      <c r="E400" s="464">
        <v>159</v>
      </c>
      <c r="F400" s="464">
        <v>152</v>
      </c>
      <c r="G400" s="464">
        <v>285</v>
      </c>
      <c r="H400" s="465">
        <v>346</v>
      </c>
      <c r="I400" s="465">
        <f t="shared" si="112"/>
        <v>1389</v>
      </c>
    </row>
    <row r="401" spans="1:9" ht="16.5">
      <c r="A401" s="463" t="s">
        <v>281</v>
      </c>
      <c r="B401" s="464">
        <v>90</v>
      </c>
      <c r="C401" s="464">
        <v>74</v>
      </c>
      <c r="D401" s="464">
        <v>70</v>
      </c>
      <c r="E401" s="464">
        <v>61</v>
      </c>
      <c r="F401" s="464">
        <v>84</v>
      </c>
      <c r="G401" s="464">
        <v>129</v>
      </c>
      <c r="H401" s="465">
        <v>121</v>
      </c>
      <c r="I401" s="465">
        <f t="shared" si="112"/>
        <v>629</v>
      </c>
    </row>
    <row r="402" spans="1:9" ht="16.5">
      <c r="A402" s="463" t="s">
        <v>282</v>
      </c>
      <c r="B402" s="464">
        <v>24</v>
      </c>
      <c r="C402" s="464">
        <v>11</v>
      </c>
      <c r="D402" s="464">
        <v>9</v>
      </c>
      <c r="E402" s="464">
        <v>9</v>
      </c>
      <c r="F402" s="464">
        <v>11</v>
      </c>
      <c r="G402" s="464">
        <v>12</v>
      </c>
      <c r="H402" s="465">
        <v>15</v>
      </c>
      <c r="I402" s="465">
        <f t="shared" si="112"/>
        <v>91</v>
      </c>
    </row>
    <row r="403" spans="1:9" ht="16.5">
      <c r="A403" s="463" t="s">
        <v>283</v>
      </c>
      <c r="B403" s="464">
        <v>13</v>
      </c>
      <c r="C403" s="464">
        <v>24</v>
      </c>
      <c r="D403" s="464">
        <v>13</v>
      </c>
      <c r="E403" s="464">
        <v>13</v>
      </c>
      <c r="F403" s="464">
        <v>11</v>
      </c>
      <c r="G403" s="464">
        <v>24</v>
      </c>
      <c r="H403" s="465">
        <v>21</v>
      </c>
      <c r="I403" s="465">
        <f t="shared" si="112"/>
        <v>119</v>
      </c>
    </row>
    <row r="404" spans="1:9" ht="16.5">
      <c r="A404" s="463" t="s">
        <v>284</v>
      </c>
      <c r="B404" s="464">
        <v>54</v>
      </c>
      <c r="C404" s="464">
        <v>26</v>
      </c>
      <c r="D404" s="464">
        <v>21</v>
      </c>
      <c r="E404" s="464">
        <v>20</v>
      </c>
      <c r="F404" s="464">
        <v>22</v>
      </c>
      <c r="G404" s="464">
        <v>56</v>
      </c>
      <c r="H404" s="465">
        <v>44</v>
      </c>
      <c r="I404" s="465">
        <f t="shared" si="112"/>
        <v>243</v>
      </c>
    </row>
    <row r="405" spans="1:9" ht="16.5">
      <c r="A405" s="463" t="s">
        <v>36</v>
      </c>
      <c r="B405" s="464">
        <v>67</v>
      </c>
      <c r="C405" s="464">
        <v>46</v>
      </c>
      <c r="D405" s="464">
        <v>43</v>
      </c>
      <c r="E405" s="464">
        <v>43</v>
      </c>
      <c r="F405" s="464">
        <v>51</v>
      </c>
      <c r="G405" s="464">
        <v>90</v>
      </c>
      <c r="H405" s="465">
        <v>106</v>
      </c>
      <c r="I405" s="465">
        <f t="shared" si="112"/>
        <v>446</v>
      </c>
    </row>
    <row r="406" spans="1:9">
      <c r="A406" s="1607"/>
      <c r="B406" s="1608"/>
      <c r="C406" s="1608"/>
      <c r="D406" s="1608"/>
      <c r="E406" s="1608"/>
      <c r="F406" s="1608"/>
      <c r="G406" s="1608"/>
      <c r="H406" s="1608"/>
      <c r="I406" s="1609"/>
    </row>
    <row r="407" spans="1:9">
      <c r="A407" s="461" t="s">
        <v>992</v>
      </c>
      <c r="B407" s="531" t="s">
        <v>1032</v>
      </c>
      <c r="C407" s="531" t="s">
        <v>1040</v>
      </c>
      <c r="D407" s="531" t="s">
        <v>1041</v>
      </c>
      <c r="E407" s="531" t="s">
        <v>1042</v>
      </c>
      <c r="F407" s="531" t="s">
        <v>1043</v>
      </c>
      <c r="G407" s="531" t="s">
        <v>1044</v>
      </c>
      <c r="H407" s="531" t="s">
        <v>1044</v>
      </c>
      <c r="I407" s="462" t="s">
        <v>1000</v>
      </c>
    </row>
    <row r="408" spans="1:9" ht="16.5">
      <c r="A408" s="463" t="s">
        <v>54</v>
      </c>
      <c r="B408" s="464">
        <f t="shared" ref="B408:H417" si="113">B396/B384*100</f>
        <v>37.914691943127963</v>
      </c>
      <c r="C408" s="464">
        <f t="shared" si="113"/>
        <v>46.222222222222221</v>
      </c>
      <c r="D408" s="464">
        <f t="shared" si="113"/>
        <v>74.642857142857139</v>
      </c>
      <c r="E408" s="464">
        <f t="shared" si="113"/>
        <v>50</v>
      </c>
      <c r="F408" s="464">
        <f t="shared" si="113"/>
        <v>80.995475113122168</v>
      </c>
      <c r="G408" s="464">
        <f t="shared" si="113"/>
        <v>42.613636363636367</v>
      </c>
      <c r="H408" s="464">
        <f t="shared" si="113"/>
        <v>53.590192644483359</v>
      </c>
      <c r="I408" s="465">
        <f>AVERAGE(B408:H408)</f>
        <v>55.139867918492747</v>
      </c>
    </row>
    <row r="409" spans="1:9" ht="16.5">
      <c r="A409" s="463" t="s">
        <v>277</v>
      </c>
      <c r="B409" s="464">
        <f t="shared" si="113"/>
        <v>59.518599562363242</v>
      </c>
      <c r="C409" s="464">
        <f t="shared" si="113"/>
        <v>42.283950617283949</v>
      </c>
      <c r="D409" s="464">
        <f t="shared" si="113"/>
        <v>1533.0578512396694</v>
      </c>
      <c r="E409" s="464">
        <f t="shared" si="113"/>
        <v>53.310104529616723</v>
      </c>
      <c r="F409" s="464">
        <f t="shared" si="113"/>
        <v>43.96355353075171</v>
      </c>
      <c r="G409" s="464">
        <f t="shared" si="113"/>
        <v>71.614583333333343</v>
      </c>
      <c r="H409" s="464">
        <f t="shared" si="113"/>
        <v>52.810902896081771</v>
      </c>
      <c r="I409" s="465">
        <f t="shared" ref="I409:I417" si="114">AVERAGE(B409:H409)</f>
        <v>265.22279224415712</v>
      </c>
    </row>
    <row r="410" spans="1:9" ht="16.5">
      <c r="A410" s="463" t="s">
        <v>278</v>
      </c>
      <c r="B410" s="464">
        <f t="shared" si="113"/>
        <v>46.902654867256636</v>
      </c>
      <c r="C410" s="464">
        <f t="shared" si="113"/>
        <v>44.368600682593858</v>
      </c>
      <c r="D410" s="464">
        <f t="shared" si="113"/>
        <v>34.4</v>
      </c>
      <c r="E410" s="464">
        <f t="shared" si="113"/>
        <v>39.726027397260275</v>
      </c>
      <c r="F410" s="464">
        <f t="shared" si="113"/>
        <v>64.545454545454547</v>
      </c>
      <c r="G410" s="464">
        <f t="shared" si="113"/>
        <v>57.324840764331206</v>
      </c>
      <c r="H410" s="464">
        <f t="shared" si="113"/>
        <v>62.345679012345677</v>
      </c>
      <c r="I410" s="465">
        <f t="shared" si="114"/>
        <v>49.944751038463167</v>
      </c>
    </row>
    <row r="411" spans="1:9" ht="16.5">
      <c r="A411" s="463" t="s">
        <v>279</v>
      </c>
      <c r="B411" s="464">
        <f t="shared" si="113"/>
        <v>37.450980392156865</v>
      </c>
      <c r="C411" s="464">
        <f t="shared" si="113"/>
        <v>41.823899371069182</v>
      </c>
      <c r="D411" s="464">
        <f t="shared" si="113"/>
        <v>49.75845410628019</v>
      </c>
      <c r="E411" s="464">
        <f t="shared" si="113"/>
        <v>36.453201970443352</v>
      </c>
      <c r="F411" s="464">
        <f t="shared" si="113"/>
        <v>49.662162162162161</v>
      </c>
      <c r="G411" s="464">
        <f t="shared" si="113"/>
        <v>54.830287206266313</v>
      </c>
      <c r="H411" s="464">
        <f t="shared" si="113"/>
        <v>39.811912225705335</v>
      </c>
      <c r="I411" s="465">
        <f t="shared" si="114"/>
        <v>44.255842490583341</v>
      </c>
    </row>
    <row r="412" spans="1:9" ht="16.5">
      <c r="A412" s="463" t="s">
        <v>280</v>
      </c>
      <c r="B412" s="464">
        <f t="shared" si="113"/>
        <v>79.651162790697668</v>
      </c>
      <c r="C412" s="464">
        <f t="shared" si="113"/>
        <v>76.26262626262627</v>
      </c>
      <c r="D412" s="464">
        <f t="shared" si="113"/>
        <v>49.843260188087775</v>
      </c>
      <c r="E412" s="464">
        <f t="shared" si="113"/>
        <v>64.897959183673464</v>
      </c>
      <c r="F412" s="464">
        <f t="shared" si="113"/>
        <v>62.295081967213115</v>
      </c>
      <c r="G412" s="464">
        <f t="shared" si="113"/>
        <v>76.40750670241286</v>
      </c>
      <c r="H412" s="464">
        <f t="shared" si="113"/>
        <v>57.859531772575245</v>
      </c>
      <c r="I412" s="465">
        <f t="shared" si="114"/>
        <v>66.745304123898038</v>
      </c>
    </row>
    <row r="413" spans="1:9" ht="16.5">
      <c r="A413" s="463" t="s">
        <v>281</v>
      </c>
      <c r="B413" s="468">
        <f t="shared" si="113"/>
        <v>56.25</v>
      </c>
      <c r="C413" s="468">
        <f t="shared" si="113"/>
        <v>51.388888888888886</v>
      </c>
      <c r="D413" s="468">
        <f t="shared" si="113"/>
        <v>40</v>
      </c>
      <c r="E413" s="468">
        <f t="shared" si="113"/>
        <v>38.607594936708864</v>
      </c>
      <c r="F413" s="468">
        <f t="shared" si="113"/>
        <v>63.157894736842103</v>
      </c>
      <c r="G413" s="468">
        <f t="shared" si="113"/>
        <v>61.722488038277511</v>
      </c>
      <c r="H413" s="468">
        <f t="shared" si="113"/>
        <v>88.970588235294116</v>
      </c>
      <c r="I413" s="492">
        <f t="shared" si="114"/>
        <v>57.156779262287351</v>
      </c>
    </row>
    <row r="414" spans="1:9" ht="16.5">
      <c r="A414" s="463" t="s">
        <v>282</v>
      </c>
      <c r="B414" s="468">
        <f t="shared" si="113"/>
        <v>92.307692307692307</v>
      </c>
      <c r="C414" s="468">
        <f t="shared" si="113"/>
        <v>84.615384615384613</v>
      </c>
      <c r="D414" s="468">
        <f t="shared" si="113"/>
        <v>75</v>
      </c>
      <c r="E414" s="468">
        <f t="shared" si="113"/>
        <v>64.285714285714292</v>
      </c>
      <c r="F414" s="468">
        <f t="shared" si="113"/>
        <v>91.666666666666657</v>
      </c>
      <c r="G414" s="468">
        <f t="shared" si="113"/>
        <v>100</v>
      </c>
      <c r="H414" s="468">
        <f t="shared" si="113"/>
        <v>300</v>
      </c>
      <c r="I414" s="492">
        <f t="shared" si="114"/>
        <v>115.41077969649398</v>
      </c>
    </row>
    <row r="415" spans="1:9" ht="16.5">
      <c r="A415" s="463" t="s">
        <v>283</v>
      </c>
      <c r="B415" s="468">
        <f t="shared" si="113"/>
        <v>81.25</v>
      </c>
      <c r="C415" s="468">
        <f t="shared" si="113"/>
        <v>75</v>
      </c>
      <c r="D415" s="468">
        <f t="shared" si="113"/>
        <v>76.470588235294116</v>
      </c>
      <c r="E415" s="468">
        <f t="shared" si="113"/>
        <v>81.25</v>
      </c>
      <c r="F415" s="468">
        <f t="shared" si="113"/>
        <v>78.571428571428569</v>
      </c>
      <c r="G415" s="468">
        <f t="shared" si="113"/>
        <v>96</v>
      </c>
      <c r="H415" s="468">
        <f t="shared" si="113"/>
        <v>105</v>
      </c>
      <c r="I415" s="492">
        <f t="shared" si="114"/>
        <v>84.791716686674675</v>
      </c>
    </row>
    <row r="416" spans="1:9" ht="16.5">
      <c r="A416" s="463" t="s">
        <v>284</v>
      </c>
      <c r="B416" s="468">
        <f t="shared" si="113"/>
        <v>45</v>
      </c>
      <c r="C416" s="468">
        <f t="shared" si="113"/>
        <v>70.270270270270274</v>
      </c>
      <c r="D416" s="468">
        <f t="shared" si="113"/>
        <v>65.625</v>
      </c>
      <c r="E416" s="468">
        <f t="shared" si="113"/>
        <v>55.555555555555557</v>
      </c>
      <c r="F416" s="468">
        <f t="shared" si="113"/>
        <v>37.931034482758619</v>
      </c>
      <c r="G416" s="468">
        <f t="shared" si="113"/>
        <v>96.551724137931032</v>
      </c>
      <c r="H416" s="468">
        <f t="shared" si="113"/>
        <v>58.666666666666664</v>
      </c>
      <c r="I416" s="492">
        <f t="shared" si="114"/>
        <v>61.371464444740305</v>
      </c>
    </row>
    <row r="417" spans="1:9" ht="16.5">
      <c r="A417" s="463" t="s">
        <v>36</v>
      </c>
      <c r="B417" s="468">
        <f t="shared" si="113"/>
        <v>69.072164948453604</v>
      </c>
      <c r="C417" s="468">
        <f t="shared" si="113"/>
        <v>56.09756097560976</v>
      </c>
      <c r="D417" s="468">
        <f t="shared" si="113"/>
        <v>50</v>
      </c>
      <c r="E417" s="468">
        <f t="shared" si="113"/>
        <v>47.777777777777779</v>
      </c>
      <c r="F417" s="468">
        <f t="shared" si="113"/>
        <v>69.863013698630141</v>
      </c>
      <c r="G417" s="468">
        <f t="shared" si="113"/>
        <v>126.7605633802817</v>
      </c>
      <c r="H417" s="468">
        <f t="shared" si="113"/>
        <v>70.666666666666671</v>
      </c>
      <c r="I417" s="492">
        <f t="shared" si="114"/>
        <v>70.03396392105995</v>
      </c>
    </row>
    <row r="418" spans="1:9">
      <c r="A418" s="1607" t="s">
        <v>665</v>
      </c>
      <c r="B418" s="1608"/>
      <c r="C418" s="1608"/>
      <c r="D418" s="1608"/>
      <c r="E418" s="1608"/>
      <c r="F418" s="1608"/>
      <c r="G418" s="1608"/>
      <c r="H418" s="1608"/>
      <c r="I418" s="1609"/>
    </row>
    <row r="419" spans="1:9">
      <c r="A419" s="461" t="s">
        <v>992</v>
      </c>
      <c r="B419" s="531">
        <v>44402</v>
      </c>
      <c r="C419" s="531">
        <v>44768</v>
      </c>
      <c r="D419" s="531">
        <v>45134</v>
      </c>
      <c r="E419" s="531">
        <v>45501</v>
      </c>
      <c r="F419" s="531">
        <v>45867</v>
      </c>
      <c r="G419" s="531">
        <v>46233</v>
      </c>
      <c r="H419" s="531">
        <v>46599</v>
      </c>
      <c r="I419" s="462" t="s">
        <v>1000</v>
      </c>
    </row>
    <row r="420" spans="1:9" ht="16.5">
      <c r="A420" s="463" t="s">
        <v>54</v>
      </c>
      <c r="B420" s="467">
        <f>B372/B396</f>
        <v>155.82900000000001</v>
      </c>
      <c r="C420" s="467">
        <f t="shared" ref="C420:I420" si="115">C372/C396</f>
        <v>129.16576923076923</v>
      </c>
      <c r="D420" s="467">
        <f t="shared" si="115"/>
        <v>77.393301435406698</v>
      </c>
      <c r="E420" s="467">
        <f t="shared" si="115"/>
        <v>126.07916030534351</v>
      </c>
      <c r="F420" s="467">
        <f t="shared" si="115"/>
        <v>173.45039106145251</v>
      </c>
      <c r="G420" s="467">
        <f t="shared" si="115"/>
        <v>149.42213333333333</v>
      </c>
      <c r="H420" s="467">
        <f t="shared" si="115"/>
        <v>159.29607843137254</v>
      </c>
      <c r="I420" s="467">
        <f t="shared" si="115"/>
        <v>139.3868152350081</v>
      </c>
    </row>
    <row r="421" spans="1:9" ht="16.5">
      <c r="A421" s="463" t="s">
        <v>277</v>
      </c>
      <c r="B421" s="467">
        <f t="shared" ref="B421:I421" si="116">B373/B397</f>
        <v>152.77636029411764</v>
      </c>
      <c r="C421" s="467">
        <f t="shared" si="116"/>
        <v>139.55138686131389</v>
      </c>
      <c r="D421" s="467">
        <f t="shared" si="116"/>
        <v>4.0489092542677447</v>
      </c>
      <c r="E421" s="467">
        <f t="shared" si="116"/>
        <v>129.33150326797386</v>
      </c>
      <c r="F421" s="467">
        <f t="shared" si="116"/>
        <v>142.17243523316063</v>
      </c>
      <c r="G421" s="467">
        <f t="shared" si="116"/>
        <v>127.21792727272728</v>
      </c>
      <c r="H421" s="467">
        <f t="shared" si="116"/>
        <v>149.38787096774192</v>
      </c>
      <c r="I421" s="467">
        <f t="shared" si="116"/>
        <v>30.663006517016655</v>
      </c>
    </row>
    <row r="422" spans="1:9" ht="16.5">
      <c r="A422" s="463" t="s">
        <v>278</v>
      </c>
      <c r="B422" s="467">
        <f t="shared" ref="B422:I422" si="117">B374/B398</f>
        <v>136.40924528301886</v>
      </c>
      <c r="C422" s="467">
        <f t="shared" si="117"/>
        <v>131.52015384615385</v>
      </c>
      <c r="D422" s="467">
        <f t="shared" si="117"/>
        <v>153.34124031007752</v>
      </c>
      <c r="E422" s="467">
        <f t="shared" si="117"/>
        <v>145.89844827586208</v>
      </c>
      <c r="F422" s="467">
        <f t="shared" si="117"/>
        <v>144.88507042253522</v>
      </c>
      <c r="G422" s="467">
        <f t="shared" si="117"/>
        <v>132.8775</v>
      </c>
      <c r="H422" s="467">
        <f t="shared" si="117"/>
        <v>150.81460396039603</v>
      </c>
      <c r="I422" s="467">
        <f t="shared" si="117"/>
        <v>142.84530462184875</v>
      </c>
    </row>
    <row r="423" spans="1:9" ht="16.5">
      <c r="A423" s="463" t="s">
        <v>279</v>
      </c>
      <c r="B423" s="467">
        <f t="shared" ref="B423:I423" si="118">B375/B399</f>
        <v>155.60780104712043</v>
      </c>
      <c r="C423" s="467">
        <f t="shared" si="118"/>
        <v>154.56466165413534</v>
      </c>
      <c r="D423" s="467">
        <f t="shared" si="118"/>
        <v>121.86262135922331</v>
      </c>
      <c r="E423" s="467">
        <f t="shared" si="118"/>
        <v>145.54675675675674</v>
      </c>
      <c r="F423" s="467">
        <f t="shared" si="118"/>
        <v>153.81687074829932</v>
      </c>
      <c r="G423" s="467">
        <f t="shared" si="118"/>
        <v>177.14652380952379</v>
      </c>
      <c r="H423" s="467">
        <f t="shared" si="118"/>
        <v>172.6017716535433</v>
      </c>
      <c r="I423" s="467">
        <f t="shared" si="118"/>
        <v>158.53596964586848</v>
      </c>
    </row>
    <row r="424" spans="1:9" ht="16.5">
      <c r="A424" s="463" t="s">
        <v>280</v>
      </c>
      <c r="B424" s="467">
        <f t="shared" ref="B424:I424" si="119">B376/B400</f>
        <v>166.51919708029197</v>
      </c>
      <c r="C424" s="467">
        <f t="shared" si="119"/>
        <v>128.09874172185431</v>
      </c>
      <c r="D424" s="467">
        <f t="shared" si="119"/>
        <v>154.2632075471698</v>
      </c>
      <c r="E424" s="467">
        <f t="shared" si="119"/>
        <v>167.50767295597484</v>
      </c>
      <c r="F424" s="467">
        <f t="shared" si="119"/>
        <v>169.68263157894737</v>
      </c>
      <c r="G424" s="467">
        <f t="shared" si="119"/>
        <v>169.28908771929824</v>
      </c>
      <c r="H424" s="467">
        <f t="shared" si="119"/>
        <v>163.67601156069364</v>
      </c>
      <c r="I424" s="467">
        <f t="shared" si="119"/>
        <v>161.25893448524118</v>
      </c>
    </row>
    <row r="425" spans="1:9" ht="16.5">
      <c r="A425" s="463" t="s">
        <v>281</v>
      </c>
      <c r="B425" s="467">
        <f t="shared" ref="B425:C425" si="120">B377/B401</f>
        <v>106.78388888888888</v>
      </c>
      <c r="C425" s="467">
        <f t="shared" si="120"/>
        <v>148.04608108108107</v>
      </c>
      <c r="D425" s="467">
        <f>D377/D401</f>
        <v>136.30728571428571</v>
      </c>
      <c r="E425" s="467">
        <f t="shared" ref="E425:I425" si="121">E377/E401</f>
        <v>121.18918032786885</v>
      </c>
      <c r="F425" s="467">
        <f t="shared" si="121"/>
        <v>131.04273809523809</v>
      </c>
      <c r="G425" s="467">
        <f t="shared" si="121"/>
        <v>141.998992248062</v>
      </c>
      <c r="H425" s="467">
        <f t="shared" si="121"/>
        <v>146.47933884297521</v>
      </c>
      <c r="I425" s="467">
        <f t="shared" si="121"/>
        <v>134.41887122416534</v>
      </c>
    </row>
    <row r="426" spans="1:9" ht="16.5">
      <c r="A426" s="463" t="s">
        <v>282</v>
      </c>
      <c r="B426" s="467">
        <f t="shared" ref="B426:I426" si="122">B378/B402</f>
        <v>160.98875000000001</v>
      </c>
      <c r="C426" s="467">
        <f t="shared" si="122"/>
        <v>122.87818181818183</v>
      </c>
      <c r="D426" s="467">
        <f t="shared" si="122"/>
        <v>210.29666666666668</v>
      </c>
      <c r="E426" s="467">
        <f t="shared" si="122"/>
        <v>119.03</v>
      </c>
      <c r="F426" s="467">
        <f t="shared" si="122"/>
        <v>140.49909090909091</v>
      </c>
      <c r="G426" s="467">
        <f t="shared" si="122"/>
        <v>137.6275</v>
      </c>
      <c r="H426" s="467">
        <v>2435</v>
      </c>
      <c r="I426" s="467">
        <f t="shared" si="122"/>
        <v>140.75109890109891</v>
      </c>
    </row>
    <row r="427" spans="1:9" ht="16.5">
      <c r="A427" s="463" t="s">
        <v>283</v>
      </c>
      <c r="B427" s="467">
        <f t="shared" ref="B427:I427" si="123">B379/B403</f>
        <v>95.665384615384625</v>
      </c>
      <c r="C427" s="467">
        <f t="shared" si="123"/>
        <v>299.93958333333336</v>
      </c>
      <c r="D427" s="467">
        <f t="shared" si="123"/>
        <v>85.483846153846144</v>
      </c>
      <c r="E427" s="467">
        <f t="shared" si="123"/>
        <v>105.58923076923078</v>
      </c>
      <c r="F427" s="467">
        <f t="shared" si="123"/>
        <v>68.030909090909091</v>
      </c>
      <c r="G427" s="467">
        <f t="shared" si="123"/>
        <v>112.05416666666667</v>
      </c>
      <c r="H427" s="467">
        <f t="shared" si="123"/>
        <v>128.0952380952381</v>
      </c>
      <c r="I427" s="467">
        <f t="shared" si="123"/>
        <v>143.30915966386556</v>
      </c>
    </row>
    <row r="428" spans="1:9" ht="16.5">
      <c r="A428" s="463" t="s">
        <v>284</v>
      </c>
      <c r="B428" s="467">
        <f t="shared" ref="B428:I428" si="124">B380/B404</f>
        <v>121.44388888888889</v>
      </c>
      <c r="C428" s="467">
        <f t="shared" si="124"/>
        <v>84.656923076923078</v>
      </c>
      <c r="D428" s="467">
        <f t="shared" si="124"/>
        <v>110.97999999999999</v>
      </c>
      <c r="E428" s="467">
        <f t="shared" si="124"/>
        <v>126.02650000000001</v>
      </c>
      <c r="F428" s="467">
        <f t="shared" si="124"/>
        <v>100.91136363636365</v>
      </c>
      <c r="G428" s="467">
        <f t="shared" si="124"/>
        <v>117.59196428571428</v>
      </c>
      <c r="H428" s="467">
        <f t="shared" si="124"/>
        <v>159.04545454545453</v>
      </c>
      <c r="I428" s="467">
        <f t="shared" si="124"/>
        <v>121.04263374485598</v>
      </c>
    </row>
    <row r="429" spans="1:9" ht="16.5">
      <c r="A429" s="463" t="s">
        <v>36</v>
      </c>
      <c r="B429" s="467">
        <f t="shared" ref="B429:I429" si="125">B381/B405</f>
        <v>119.09850746268657</v>
      </c>
      <c r="C429" s="467">
        <f t="shared" si="125"/>
        <v>115.69108695652174</v>
      </c>
      <c r="D429" s="467">
        <f t="shared" si="125"/>
        <v>158.00372093023256</v>
      </c>
      <c r="E429" s="467">
        <f t="shared" si="125"/>
        <v>128.71069767441861</v>
      </c>
      <c r="F429" s="467">
        <f t="shared" si="125"/>
        <v>105.1986274509804</v>
      </c>
      <c r="G429" s="467">
        <f t="shared" si="125"/>
        <v>130.68844444444443</v>
      </c>
      <c r="H429" s="467">
        <f t="shared" si="125"/>
        <v>53.594339622641506</v>
      </c>
      <c r="I429" s="467">
        <f t="shared" si="125"/>
        <v>108.60582959641255</v>
      </c>
    </row>
    <row r="431" spans="1:9" ht="23.25">
      <c r="A431" s="1602" t="s">
        <v>1045</v>
      </c>
      <c r="B431" s="1603"/>
      <c r="C431" s="1603"/>
      <c r="D431" s="1603"/>
      <c r="E431" s="1603"/>
      <c r="F431" s="1603"/>
      <c r="G431" s="1603"/>
      <c r="H431" s="1603"/>
      <c r="I431" s="1603"/>
    </row>
    <row r="432" spans="1:9">
      <c r="A432" s="1604" t="s">
        <v>991</v>
      </c>
      <c r="B432" s="1605"/>
      <c r="C432" s="1605"/>
      <c r="D432" s="1605"/>
      <c r="E432" s="1605"/>
      <c r="F432" s="1605"/>
      <c r="G432" s="1605"/>
      <c r="H432" s="1605"/>
      <c r="I432" s="1606"/>
    </row>
    <row r="433" spans="1:9">
      <c r="A433" s="461" t="s">
        <v>992</v>
      </c>
      <c r="B433" s="531">
        <v>44409</v>
      </c>
      <c r="C433" s="531">
        <v>44410</v>
      </c>
      <c r="D433" s="531">
        <v>44411</v>
      </c>
      <c r="E433" s="531">
        <v>44412</v>
      </c>
      <c r="F433" s="531">
        <v>44413</v>
      </c>
      <c r="G433" s="531">
        <v>44414</v>
      </c>
      <c r="H433" s="531">
        <v>44415</v>
      </c>
      <c r="I433" s="462" t="s">
        <v>1000</v>
      </c>
    </row>
    <row r="434" spans="1:9" ht="16.5">
      <c r="A434" s="463" t="s">
        <v>54</v>
      </c>
      <c r="B434" s="467">
        <v>13605.82</v>
      </c>
      <c r="C434" s="467">
        <v>15282.39</v>
      </c>
      <c r="D434" s="467">
        <v>14599.67</v>
      </c>
      <c r="E434" s="467">
        <v>19865.55</v>
      </c>
      <c r="F434" s="467">
        <v>28424.59</v>
      </c>
      <c r="G434" s="467">
        <v>33447.15</v>
      </c>
      <c r="H434" s="467">
        <v>43698.14</v>
      </c>
      <c r="I434" s="466">
        <f t="shared" ref="I434:I443" si="126">SUM(B434:H434)</f>
        <v>168923.31</v>
      </c>
    </row>
    <row r="435" spans="1:9" ht="16.5">
      <c r="A435" s="463" t="s">
        <v>277</v>
      </c>
      <c r="B435" s="467">
        <v>30669.97</v>
      </c>
      <c r="C435" s="467">
        <v>23096.799999999999</v>
      </c>
      <c r="D435" s="467">
        <v>23327.35</v>
      </c>
      <c r="E435" s="467">
        <v>19760.689999999999</v>
      </c>
      <c r="F435" s="467">
        <v>26190.54</v>
      </c>
      <c r="G435" s="467">
        <v>28190.47</v>
      </c>
      <c r="H435" s="467">
        <v>43148.73</v>
      </c>
      <c r="I435" s="466">
        <f t="shared" si="126"/>
        <v>194384.55000000002</v>
      </c>
    </row>
    <row r="436" spans="1:9" ht="16.5">
      <c r="A436" s="463" t="s">
        <v>278</v>
      </c>
      <c r="B436" s="467">
        <v>7208.09</v>
      </c>
      <c r="C436" s="467">
        <v>15723.31</v>
      </c>
      <c r="D436" s="467">
        <v>14593.93</v>
      </c>
      <c r="E436" s="467">
        <v>15321.21</v>
      </c>
      <c r="F436" s="467">
        <v>23411.5</v>
      </c>
      <c r="G436" s="467">
        <v>24369.88</v>
      </c>
      <c r="H436" s="467">
        <v>21862.240000000002</v>
      </c>
      <c r="I436" s="466">
        <f t="shared" si="126"/>
        <v>122490.16000000002</v>
      </c>
    </row>
    <row r="437" spans="1:9" ht="16.5">
      <c r="A437" s="463" t="s">
        <v>279</v>
      </c>
      <c r="B437" s="467">
        <v>26772.959999999999</v>
      </c>
      <c r="C437" s="467">
        <v>20103.53</v>
      </c>
      <c r="D437" s="467">
        <v>22414.52</v>
      </c>
      <c r="E437" s="467">
        <v>25264.7</v>
      </c>
      <c r="F437" s="467">
        <v>25208.97</v>
      </c>
      <c r="G437" s="467">
        <v>35075.14</v>
      </c>
      <c r="H437" s="467">
        <v>37152.15</v>
      </c>
      <c r="I437" s="466">
        <f t="shared" si="126"/>
        <v>191991.97</v>
      </c>
    </row>
    <row r="438" spans="1:9" ht="16.5">
      <c r="A438" s="463" t="s">
        <v>280</v>
      </c>
      <c r="B438" s="467">
        <v>17994.86</v>
      </c>
      <c r="C438" s="467">
        <v>28746.49</v>
      </c>
      <c r="D438" s="467">
        <v>28522.77</v>
      </c>
      <c r="E438" s="467">
        <v>25484.34</v>
      </c>
      <c r="F438" s="467">
        <v>32603.69</v>
      </c>
      <c r="G438" s="467">
        <v>41961.2</v>
      </c>
      <c r="H438" s="467">
        <v>43282.32</v>
      </c>
      <c r="I438" s="466">
        <f t="shared" si="126"/>
        <v>218595.66999999998</v>
      </c>
    </row>
    <row r="439" spans="1:9" ht="16.5">
      <c r="A439" s="463" t="s">
        <v>281</v>
      </c>
      <c r="B439" s="467">
        <v>10398</v>
      </c>
      <c r="C439" s="467">
        <v>11062.63</v>
      </c>
      <c r="D439" s="467">
        <v>10179.48</v>
      </c>
      <c r="E439" s="467">
        <v>10391.35</v>
      </c>
      <c r="F439" s="467">
        <v>7250.58</v>
      </c>
      <c r="G439" s="467">
        <v>11321.68</v>
      </c>
      <c r="H439" s="467">
        <v>12920.76</v>
      </c>
      <c r="I439" s="466">
        <f t="shared" si="126"/>
        <v>73524.479999999996</v>
      </c>
    </row>
    <row r="440" spans="1:9" ht="16.5">
      <c r="A440" s="463" t="s">
        <v>282</v>
      </c>
      <c r="B440" s="467">
        <v>5435</v>
      </c>
      <c r="C440" s="467">
        <v>1243.3599999999999</v>
      </c>
      <c r="D440" s="467">
        <v>2563.0700000000002</v>
      </c>
      <c r="E440" s="467">
        <v>3006.47</v>
      </c>
      <c r="F440" s="467">
        <v>1409.74</v>
      </c>
      <c r="G440" s="467">
        <v>1844.72</v>
      </c>
      <c r="H440" s="467">
        <v>3884.42</v>
      </c>
      <c r="I440" s="466">
        <f t="shared" si="126"/>
        <v>19386.78</v>
      </c>
    </row>
    <row r="441" spans="1:9" ht="16.5">
      <c r="A441" s="463" t="s">
        <v>283</v>
      </c>
      <c r="B441" s="467">
        <v>1681</v>
      </c>
      <c r="C441" s="467">
        <v>1707.73</v>
      </c>
      <c r="D441" s="467">
        <v>1270.2</v>
      </c>
      <c r="E441" s="467">
        <v>1857.75</v>
      </c>
      <c r="F441" s="467">
        <v>1762.73</v>
      </c>
      <c r="G441" s="467">
        <v>2609.3200000000002</v>
      </c>
      <c r="H441" s="467">
        <v>2529.37</v>
      </c>
      <c r="I441" s="466">
        <f t="shared" si="126"/>
        <v>13418.099999999999</v>
      </c>
    </row>
    <row r="442" spans="1:9" ht="16.5">
      <c r="A442" s="463" t="s">
        <v>284</v>
      </c>
      <c r="B442" s="467">
        <v>4212</v>
      </c>
      <c r="C442" s="467">
        <v>1853.06</v>
      </c>
      <c r="D442" s="467">
        <v>2695.18</v>
      </c>
      <c r="E442" s="467">
        <v>1560.63</v>
      </c>
      <c r="F442" s="467">
        <v>2073.58</v>
      </c>
      <c r="G442" s="467">
        <v>5829.95</v>
      </c>
      <c r="H442" s="467">
        <v>8998.24</v>
      </c>
      <c r="I442" s="466">
        <f t="shared" si="126"/>
        <v>27222.639999999999</v>
      </c>
    </row>
    <row r="443" spans="1:9" ht="16.5">
      <c r="A443" s="463" t="s">
        <v>36</v>
      </c>
      <c r="B443" s="467">
        <v>7461</v>
      </c>
      <c r="C443" s="467">
        <v>5885.22</v>
      </c>
      <c r="D443" s="467">
        <v>3687.26</v>
      </c>
      <c r="E443" s="467">
        <v>4135.78</v>
      </c>
      <c r="F443" s="467">
        <v>4638.12</v>
      </c>
      <c r="G443" s="467">
        <v>8980.08</v>
      </c>
      <c r="H443" s="467">
        <v>13951.41</v>
      </c>
      <c r="I443" s="466">
        <f t="shared" si="126"/>
        <v>48738.869999999995</v>
      </c>
    </row>
    <row r="444" spans="1:9">
      <c r="A444" s="1607" t="s">
        <v>1001</v>
      </c>
      <c r="B444" s="1608"/>
      <c r="C444" s="1608"/>
      <c r="D444" s="1608"/>
      <c r="E444" s="1608"/>
      <c r="F444" s="1608"/>
      <c r="G444" s="1608"/>
      <c r="H444" s="1608"/>
      <c r="I444" s="1609"/>
    </row>
    <row r="445" spans="1:9">
      <c r="A445" s="461" t="s">
        <v>992</v>
      </c>
      <c r="B445" s="531">
        <v>44409</v>
      </c>
      <c r="C445" s="531">
        <v>44410</v>
      </c>
      <c r="D445" s="531">
        <v>44411</v>
      </c>
      <c r="E445" s="531">
        <v>44412</v>
      </c>
      <c r="F445" s="531">
        <v>44413</v>
      </c>
      <c r="G445" s="531">
        <v>44414</v>
      </c>
      <c r="H445" s="531">
        <v>44415</v>
      </c>
      <c r="I445" s="462" t="s">
        <v>1000</v>
      </c>
    </row>
    <row r="446" spans="1:9" ht="16.5">
      <c r="A446" s="463" t="s">
        <v>54</v>
      </c>
      <c r="B446" s="464">
        <v>155</v>
      </c>
      <c r="C446" s="464">
        <v>262</v>
      </c>
      <c r="D446" s="464">
        <v>213</v>
      </c>
      <c r="E446" s="464">
        <v>270</v>
      </c>
      <c r="F446" s="464">
        <v>344</v>
      </c>
      <c r="G446" s="464">
        <v>471</v>
      </c>
      <c r="H446" s="464">
        <v>559</v>
      </c>
      <c r="I446" s="465">
        <f t="shared" ref="I446:I455" si="127">SUM(B446:H446)</f>
        <v>2274</v>
      </c>
    </row>
    <row r="447" spans="1:9" ht="16.5">
      <c r="A447" s="463" t="s">
        <v>277</v>
      </c>
      <c r="B447" s="464">
        <v>567</v>
      </c>
      <c r="C447" s="464">
        <v>567</v>
      </c>
      <c r="D447" s="464">
        <v>388</v>
      </c>
      <c r="E447" s="464">
        <v>233</v>
      </c>
      <c r="F447" s="464">
        <v>494</v>
      </c>
      <c r="G447" s="464">
        <v>342</v>
      </c>
      <c r="H447" s="464">
        <v>552</v>
      </c>
      <c r="I447" s="465">
        <f t="shared" si="127"/>
        <v>3143</v>
      </c>
    </row>
    <row r="448" spans="1:9" ht="16.5">
      <c r="A448" s="463" t="s">
        <v>278</v>
      </c>
      <c r="B448" s="464">
        <v>106</v>
      </c>
      <c r="C448" s="464">
        <v>190</v>
      </c>
      <c r="D448" s="464">
        <v>166</v>
      </c>
      <c r="E448" s="464">
        <v>202</v>
      </c>
      <c r="F448" s="464">
        <v>197</v>
      </c>
      <c r="G448" s="464">
        <v>249</v>
      </c>
      <c r="H448" s="464">
        <v>237</v>
      </c>
      <c r="I448" s="465">
        <f t="shared" si="127"/>
        <v>1347</v>
      </c>
    </row>
    <row r="449" spans="1:9" ht="16.5">
      <c r="A449" s="463" t="s">
        <v>279</v>
      </c>
      <c r="B449" s="464">
        <v>495</v>
      </c>
      <c r="C449" s="464">
        <v>325</v>
      </c>
      <c r="D449" s="464">
        <v>387</v>
      </c>
      <c r="E449" s="464">
        <v>379</v>
      </c>
      <c r="F449" s="464">
        <v>469</v>
      </c>
      <c r="G449" s="464">
        <v>574</v>
      </c>
      <c r="H449" s="464">
        <v>470</v>
      </c>
      <c r="I449" s="465">
        <f t="shared" si="127"/>
        <v>3099</v>
      </c>
    </row>
    <row r="450" spans="1:9" ht="16.5">
      <c r="A450" s="463" t="s">
        <v>280</v>
      </c>
      <c r="B450" s="464">
        <v>256</v>
      </c>
      <c r="C450" s="464">
        <v>269</v>
      </c>
      <c r="D450" s="464">
        <v>359</v>
      </c>
      <c r="E450" s="464">
        <v>301</v>
      </c>
      <c r="F450" s="464">
        <v>298</v>
      </c>
      <c r="G450" s="464">
        <v>298</v>
      </c>
      <c r="H450" s="464">
        <v>515</v>
      </c>
      <c r="I450" s="465">
        <f t="shared" si="127"/>
        <v>2296</v>
      </c>
    </row>
    <row r="451" spans="1:9" ht="16.5">
      <c r="A451" s="463" t="s">
        <v>281</v>
      </c>
      <c r="B451" s="464">
        <v>126</v>
      </c>
      <c r="C451" s="464">
        <v>119</v>
      </c>
      <c r="D451" s="464">
        <v>184</v>
      </c>
      <c r="E451" s="464">
        <v>148</v>
      </c>
      <c r="F451" s="464">
        <v>98</v>
      </c>
      <c r="G451" s="464">
        <v>222</v>
      </c>
      <c r="H451" s="464">
        <v>146</v>
      </c>
      <c r="I451" s="465">
        <f t="shared" si="127"/>
        <v>1043</v>
      </c>
    </row>
    <row r="452" spans="1:9" ht="16.5">
      <c r="A452" s="463" t="s">
        <v>282</v>
      </c>
      <c r="B452" s="464">
        <v>33</v>
      </c>
      <c r="C452" s="464">
        <v>11</v>
      </c>
      <c r="D452" s="464">
        <v>16</v>
      </c>
      <c r="E452" s="464">
        <v>17</v>
      </c>
      <c r="F452" s="464">
        <v>12</v>
      </c>
      <c r="G452" s="464">
        <v>15</v>
      </c>
      <c r="H452" s="464">
        <v>26</v>
      </c>
      <c r="I452" s="465">
        <f t="shared" si="127"/>
        <v>130</v>
      </c>
    </row>
    <row r="453" spans="1:9" ht="16.5">
      <c r="A453" s="463" t="s">
        <v>283</v>
      </c>
      <c r="B453" s="464">
        <v>18</v>
      </c>
      <c r="C453" s="464">
        <v>36</v>
      </c>
      <c r="D453" s="464">
        <v>31</v>
      </c>
      <c r="E453" s="464">
        <v>22</v>
      </c>
      <c r="F453" s="464">
        <v>27</v>
      </c>
      <c r="G453" s="464">
        <v>26</v>
      </c>
      <c r="H453" s="464">
        <v>30</v>
      </c>
      <c r="I453" s="465">
        <f t="shared" si="127"/>
        <v>190</v>
      </c>
    </row>
    <row r="454" spans="1:9" ht="16.5">
      <c r="A454" s="463" t="s">
        <v>284</v>
      </c>
      <c r="B454" s="464">
        <v>110</v>
      </c>
      <c r="C454" s="464">
        <v>28</v>
      </c>
      <c r="D454" s="464">
        <v>43</v>
      </c>
      <c r="E454" s="464">
        <v>26</v>
      </c>
      <c r="F454" s="464">
        <v>34</v>
      </c>
      <c r="G454" s="464">
        <v>71</v>
      </c>
      <c r="H454" s="464">
        <v>95</v>
      </c>
      <c r="I454" s="465">
        <f t="shared" si="127"/>
        <v>407</v>
      </c>
    </row>
    <row r="455" spans="1:9" ht="16.5">
      <c r="A455" s="463" t="s">
        <v>36</v>
      </c>
      <c r="B455" s="464">
        <v>130</v>
      </c>
      <c r="C455" s="464">
        <v>82</v>
      </c>
      <c r="D455" s="464">
        <v>71</v>
      </c>
      <c r="E455" s="464">
        <v>53</v>
      </c>
      <c r="F455" s="464">
        <v>59</v>
      </c>
      <c r="G455" s="464">
        <v>132</v>
      </c>
      <c r="H455" s="464">
        <v>131</v>
      </c>
      <c r="I455" s="465">
        <f t="shared" si="127"/>
        <v>658</v>
      </c>
    </row>
    <row r="456" spans="1:9">
      <c r="A456" s="1607" t="s">
        <v>49</v>
      </c>
      <c r="B456" s="1608"/>
      <c r="C456" s="1608"/>
      <c r="D456" s="1608"/>
      <c r="E456" s="1608"/>
      <c r="F456" s="1608"/>
      <c r="G456" s="1608"/>
      <c r="H456" s="1608"/>
      <c r="I456" s="1609"/>
    </row>
    <row r="457" spans="1:9">
      <c r="A457" s="461" t="s">
        <v>992</v>
      </c>
      <c r="B457" s="531">
        <v>44409</v>
      </c>
      <c r="C457" s="531">
        <v>44410</v>
      </c>
      <c r="D457" s="531">
        <v>44411</v>
      </c>
      <c r="E457" s="531">
        <v>44412</v>
      </c>
      <c r="F457" s="531">
        <v>44413</v>
      </c>
      <c r="G457" s="531">
        <v>44414</v>
      </c>
      <c r="H457" s="531">
        <v>44415</v>
      </c>
      <c r="I457" s="462" t="s">
        <v>1000</v>
      </c>
    </row>
    <row r="458" spans="1:9" ht="16.5">
      <c r="A458" s="463" t="s">
        <v>54</v>
      </c>
      <c r="B458" s="464">
        <v>78</v>
      </c>
      <c r="C458" s="464">
        <v>108</v>
      </c>
      <c r="D458" s="464">
        <v>108</v>
      </c>
      <c r="E458" s="464">
        <v>135</v>
      </c>
      <c r="F458" s="464">
        <v>146</v>
      </c>
      <c r="G458" s="464">
        <v>222</v>
      </c>
      <c r="H458" s="465">
        <v>269</v>
      </c>
      <c r="I458" s="465">
        <f t="shared" ref="I458:I467" si="128">SUM(B458:H458)</f>
        <v>1066</v>
      </c>
    </row>
    <row r="459" spans="1:9" ht="16.5">
      <c r="A459" s="463" t="s">
        <v>277</v>
      </c>
      <c r="B459" s="464">
        <v>230</v>
      </c>
      <c r="C459" s="464">
        <v>230</v>
      </c>
      <c r="D459" s="464">
        <v>158</v>
      </c>
      <c r="E459" s="464">
        <v>148</v>
      </c>
      <c r="F459" s="464">
        <v>174</v>
      </c>
      <c r="G459" s="464">
        <v>244</v>
      </c>
      <c r="H459" s="465">
        <v>273</v>
      </c>
      <c r="I459" s="465">
        <f t="shared" si="128"/>
        <v>1457</v>
      </c>
    </row>
    <row r="460" spans="1:9" ht="16.5">
      <c r="A460" s="463" t="s">
        <v>278</v>
      </c>
      <c r="B460" s="464">
        <v>54</v>
      </c>
      <c r="C460" s="464">
        <v>106</v>
      </c>
      <c r="D460" s="464">
        <v>103</v>
      </c>
      <c r="E460" s="464">
        <v>109</v>
      </c>
      <c r="F460" s="464">
        <v>156</v>
      </c>
      <c r="G460" s="464">
        <v>167</v>
      </c>
      <c r="H460" s="465">
        <v>158</v>
      </c>
      <c r="I460" s="465">
        <f t="shared" si="128"/>
        <v>853</v>
      </c>
    </row>
    <row r="461" spans="1:9" ht="16.5">
      <c r="A461" s="463" t="s">
        <v>279</v>
      </c>
      <c r="B461" s="464">
        <v>192</v>
      </c>
      <c r="C461" s="464">
        <v>129</v>
      </c>
      <c r="D461" s="464">
        <v>144</v>
      </c>
      <c r="E461" s="464">
        <v>147</v>
      </c>
      <c r="F461" s="464">
        <v>161</v>
      </c>
      <c r="G461" s="464">
        <v>209</v>
      </c>
      <c r="H461" s="465">
        <v>203</v>
      </c>
      <c r="I461" s="465">
        <f t="shared" si="128"/>
        <v>1185</v>
      </c>
    </row>
    <row r="462" spans="1:9" ht="16.5">
      <c r="A462" s="463" t="s">
        <v>280</v>
      </c>
      <c r="B462" s="464">
        <v>130</v>
      </c>
      <c r="C462" s="464">
        <v>189</v>
      </c>
      <c r="D462" s="464">
        <v>166</v>
      </c>
      <c r="E462" s="464">
        <v>173</v>
      </c>
      <c r="F462" s="464">
        <v>202</v>
      </c>
      <c r="G462" s="464">
        <v>202</v>
      </c>
      <c r="H462" s="465">
        <v>282</v>
      </c>
      <c r="I462" s="465">
        <f t="shared" si="128"/>
        <v>1344</v>
      </c>
    </row>
    <row r="463" spans="1:9" ht="16.5">
      <c r="A463" s="463" t="s">
        <v>281</v>
      </c>
      <c r="B463" s="464">
        <v>85</v>
      </c>
      <c r="C463" s="464">
        <v>82</v>
      </c>
      <c r="D463" s="464">
        <v>81</v>
      </c>
      <c r="E463" s="464">
        <v>68</v>
      </c>
      <c r="F463" s="464">
        <v>55</v>
      </c>
      <c r="G463" s="464">
        <v>86</v>
      </c>
      <c r="H463" s="465">
        <v>86</v>
      </c>
      <c r="I463" s="465">
        <f t="shared" si="128"/>
        <v>543</v>
      </c>
    </row>
    <row r="464" spans="1:9" ht="16.5">
      <c r="A464" s="463" t="s">
        <v>282</v>
      </c>
      <c r="B464" s="464">
        <v>31</v>
      </c>
      <c r="C464" s="464">
        <v>10</v>
      </c>
      <c r="D464" s="464">
        <v>13</v>
      </c>
      <c r="E464" s="464">
        <v>13</v>
      </c>
      <c r="F464" s="464">
        <v>11</v>
      </c>
      <c r="G464" s="464">
        <v>12</v>
      </c>
      <c r="H464" s="465">
        <v>20</v>
      </c>
      <c r="I464" s="465">
        <f t="shared" si="128"/>
        <v>110</v>
      </c>
    </row>
    <row r="465" spans="1:9" ht="16.5">
      <c r="A465" s="463" t="s">
        <v>283</v>
      </c>
      <c r="B465" s="464">
        <v>19</v>
      </c>
      <c r="C465" s="464">
        <v>21</v>
      </c>
      <c r="D465" s="464">
        <v>20</v>
      </c>
      <c r="E465" s="464">
        <v>14</v>
      </c>
      <c r="F465" s="464">
        <v>14</v>
      </c>
      <c r="G465" s="464">
        <v>15</v>
      </c>
      <c r="H465" s="465">
        <v>26</v>
      </c>
      <c r="I465" s="465">
        <f t="shared" si="128"/>
        <v>129</v>
      </c>
    </row>
    <row r="466" spans="1:9" ht="16.5">
      <c r="A466" s="463" t="s">
        <v>284</v>
      </c>
      <c r="B466" s="464">
        <v>43</v>
      </c>
      <c r="C466" s="464">
        <v>22</v>
      </c>
      <c r="D466" s="464">
        <v>27</v>
      </c>
      <c r="E466" s="464">
        <v>16</v>
      </c>
      <c r="F466" s="464">
        <v>21</v>
      </c>
      <c r="G466" s="464">
        <v>46</v>
      </c>
      <c r="H466" s="465">
        <v>73</v>
      </c>
      <c r="I466" s="465">
        <f t="shared" si="128"/>
        <v>248</v>
      </c>
    </row>
    <row r="467" spans="1:9" ht="16.5">
      <c r="A467" s="463" t="s">
        <v>36</v>
      </c>
      <c r="B467" s="464">
        <v>69</v>
      </c>
      <c r="C467" s="464">
        <v>46</v>
      </c>
      <c r="D467" s="464">
        <v>32</v>
      </c>
      <c r="E467" s="464">
        <v>30</v>
      </c>
      <c r="F467" s="464">
        <v>42</v>
      </c>
      <c r="G467" s="464">
        <v>73</v>
      </c>
      <c r="H467" s="465">
        <v>96</v>
      </c>
      <c r="I467" s="465">
        <f t="shared" si="128"/>
        <v>388</v>
      </c>
    </row>
    <row r="468" spans="1:9">
      <c r="A468" s="1607"/>
      <c r="B468" s="1608"/>
      <c r="C468" s="1608"/>
      <c r="D468" s="1608"/>
      <c r="E468" s="1608"/>
      <c r="F468" s="1608"/>
      <c r="G468" s="1608"/>
      <c r="H468" s="1608"/>
      <c r="I468" s="1609"/>
    </row>
    <row r="469" spans="1:9">
      <c r="A469" s="461" t="s">
        <v>992</v>
      </c>
      <c r="B469" s="531">
        <v>44409</v>
      </c>
      <c r="C469" s="531">
        <v>44410</v>
      </c>
      <c r="D469" s="531">
        <v>44411</v>
      </c>
      <c r="E469" s="531">
        <v>44412</v>
      </c>
      <c r="F469" s="531">
        <v>44413</v>
      </c>
      <c r="G469" s="531">
        <v>44414</v>
      </c>
      <c r="H469" s="531">
        <v>44415</v>
      </c>
      <c r="I469" s="462" t="s">
        <v>1000</v>
      </c>
    </row>
    <row r="470" spans="1:9" ht="16.5">
      <c r="A470" s="463" t="s">
        <v>54</v>
      </c>
      <c r="B470" s="464">
        <f t="shared" ref="B470:H479" si="129">B458/B446*100</f>
        <v>50.322580645161288</v>
      </c>
      <c r="C470" s="464">
        <f t="shared" si="129"/>
        <v>41.221374045801525</v>
      </c>
      <c r="D470" s="464">
        <f t="shared" si="129"/>
        <v>50.704225352112672</v>
      </c>
      <c r="E470" s="464">
        <f t="shared" si="129"/>
        <v>50</v>
      </c>
      <c r="F470" s="464">
        <f t="shared" si="129"/>
        <v>42.441860465116278</v>
      </c>
      <c r="G470" s="464">
        <f t="shared" si="129"/>
        <v>47.133757961783438</v>
      </c>
      <c r="H470" s="464">
        <f t="shared" si="129"/>
        <v>48.121645796064399</v>
      </c>
      <c r="I470" s="465">
        <f t="shared" ref="I470:I479" si="130">AVERAGE(B470:H470)</f>
        <v>47.135063466577087</v>
      </c>
    </row>
    <row r="471" spans="1:9" ht="16.5">
      <c r="A471" s="463" t="s">
        <v>277</v>
      </c>
      <c r="B471" s="464">
        <f t="shared" si="129"/>
        <v>40.564373897707227</v>
      </c>
      <c r="C471" s="464">
        <f t="shared" si="129"/>
        <v>40.564373897707227</v>
      </c>
      <c r="D471" s="464">
        <f t="shared" si="129"/>
        <v>40.72164948453608</v>
      </c>
      <c r="E471" s="464">
        <f t="shared" si="129"/>
        <v>63.519313304721024</v>
      </c>
      <c r="F471" s="464">
        <f t="shared" si="129"/>
        <v>35.222672064777328</v>
      </c>
      <c r="G471" s="464">
        <f t="shared" si="129"/>
        <v>71.345029239766077</v>
      </c>
      <c r="H471" s="464">
        <f t="shared" si="129"/>
        <v>49.45652173913043</v>
      </c>
      <c r="I471" s="465">
        <f t="shared" si="130"/>
        <v>48.770561946906483</v>
      </c>
    </row>
    <row r="472" spans="1:9" ht="16.5">
      <c r="A472" s="463" t="s">
        <v>278</v>
      </c>
      <c r="B472" s="464">
        <f t="shared" si="129"/>
        <v>50.943396226415096</v>
      </c>
      <c r="C472" s="464">
        <f t="shared" si="129"/>
        <v>55.78947368421052</v>
      </c>
      <c r="D472" s="464">
        <f t="shared" si="129"/>
        <v>62.048192771084345</v>
      </c>
      <c r="E472" s="464">
        <f t="shared" si="129"/>
        <v>53.960396039603964</v>
      </c>
      <c r="F472" s="464">
        <f t="shared" si="129"/>
        <v>79.187817258883257</v>
      </c>
      <c r="G472" s="464">
        <f t="shared" si="129"/>
        <v>67.068273092369481</v>
      </c>
      <c r="H472" s="464">
        <f t="shared" si="129"/>
        <v>66.666666666666657</v>
      </c>
      <c r="I472" s="465">
        <f t="shared" si="130"/>
        <v>62.237745105604759</v>
      </c>
    </row>
    <row r="473" spans="1:9" ht="16.5">
      <c r="A473" s="463" t="s">
        <v>279</v>
      </c>
      <c r="B473" s="464">
        <f t="shared" si="129"/>
        <v>38.787878787878789</v>
      </c>
      <c r="C473" s="464">
        <f t="shared" si="129"/>
        <v>39.692307692307693</v>
      </c>
      <c r="D473" s="464">
        <f t="shared" si="129"/>
        <v>37.209302325581397</v>
      </c>
      <c r="E473" s="464">
        <f t="shared" si="129"/>
        <v>38.786279683377309</v>
      </c>
      <c r="F473" s="464">
        <f t="shared" si="129"/>
        <v>34.328358208955223</v>
      </c>
      <c r="G473" s="464">
        <f t="shared" si="129"/>
        <v>36.411149825783973</v>
      </c>
      <c r="H473" s="464">
        <f t="shared" si="129"/>
        <v>43.191489361702132</v>
      </c>
      <c r="I473" s="465">
        <f t="shared" si="130"/>
        <v>38.343823697940934</v>
      </c>
    </row>
    <row r="474" spans="1:9" ht="16.5">
      <c r="A474" s="463" t="s">
        <v>280</v>
      </c>
      <c r="B474" s="464">
        <f t="shared" si="129"/>
        <v>50.78125</v>
      </c>
      <c r="C474" s="464">
        <f t="shared" si="129"/>
        <v>70.260223048327148</v>
      </c>
      <c r="D474" s="464">
        <f t="shared" si="129"/>
        <v>46.239554317548745</v>
      </c>
      <c r="E474" s="464">
        <f t="shared" si="129"/>
        <v>57.475083056478404</v>
      </c>
      <c r="F474" s="464">
        <f t="shared" si="129"/>
        <v>67.785234899328856</v>
      </c>
      <c r="G474" s="464">
        <f t="shared" si="129"/>
        <v>67.785234899328856</v>
      </c>
      <c r="H474" s="464">
        <f t="shared" si="129"/>
        <v>54.757281553398066</v>
      </c>
      <c r="I474" s="465">
        <f t="shared" si="130"/>
        <v>59.297694539201437</v>
      </c>
    </row>
    <row r="475" spans="1:9" ht="16.5">
      <c r="A475" s="463" t="s">
        <v>281</v>
      </c>
      <c r="B475" s="468">
        <f t="shared" si="129"/>
        <v>67.460317460317469</v>
      </c>
      <c r="C475" s="468">
        <f t="shared" si="129"/>
        <v>68.907563025210081</v>
      </c>
      <c r="D475" s="468">
        <f t="shared" si="129"/>
        <v>44.021739130434781</v>
      </c>
      <c r="E475" s="468">
        <f t="shared" si="129"/>
        <v>45.945945945945951</v>
      </c>
      <c r="F475" s="468">
        <f t="shared" si="129"/>
        <v>56.12244897959183</v>
      </c>
      <c r="G475" s="468">
        <f t="shared" si="129"/>
        <v>38.738738738738739</v>
      </c>
      <c r="H475" s="468">
        <f t="shared" si="129"/>
        <v>58.904109589041099</v>
      </c>
      <c r="I475" s="492">
        <f t="shared" si="130"/>
        <v>54.300123267039986</v>
      </c>
    </row>
    <row r="476" spans="1:9" ht="16.5">
      <c r="A476" s="463" t="s">
        <v>282</v>
      </c>
      <c r="B476" s="468">
        <f t="shared" si="129"/>
        <v>93.939393939393938</v>
      </c>
      <c r="C476" s="468">
        <f t="shared" si="129"/>
        <v>90.909090909090907</v>
      </c>
      <c r="D476" s="468">
        <f t="shared" si="129"/>
        <v>81.25</v>
      </c>
      <c r="E476" s="468">
        <f t="shared" si="129"/>
        <v>76.470588235294116</v>
      </c>
      <c r="F476" s="468">
        <f t="shared" si="129"/>
        <v>91.666666666666657</v>
      </c>
      <c r="G476" s="468">
        <f t="shared" si="129"/>
        <v>80</v>
      </c>
      <c r="H476" s="468">
        <f t="shared" si="129"/>
        <v>76.923076923076934</v>
      </c>
      <c r="I476" s="492">
        <f t="shared" si="130"/>
        <v>84.451259524788938</v>
      </c>
    </row>
    <row r="477" spans="1:9" ht="16.5">
      <c r="A477" s="463" t="s">
        <v>283</v>
      </c>
      <c r="B477" s="468">
        <f t="shared" si="129"/>
        <v>105.55555555555556</v>
      </c>
      <c r="C477" s="468">
        <f t="shared" si="129"/>
        <v>58.333333333333336</v>
      </c>
      <c r="D477" s="468">
        <f t="shared" si="129"/>
        <v>64.516129032258064</v>
      </c>
      <c r="E477" s="468">
        <f t="shared" si="129"/>
        <v>63.636363636363633</v>
      </c>
      <c r="F477" s="468">
        <f t="shared" si="129"/>
        <v>51.851851851851848</v>
      </c>
      <c r="G477" s="468">
        <f t="shared" si="129"/>
        <v>57.692307692307686</v>
      </c>
      <c r="H477" s="468">
        <f t="shared" si="129"/>
        <v>86.666666666666671</v>
      </c>
      <c r="I477" s="492">
        <f t="shared" si="130"/>
        <v>69.75031539547669</v>
      </c>
    </row>
    <row r="478" spans="1:9" ht="16.5">
      <c r="A478" s="463" t="s">
        <v>284</v>
      </c>
      <c r="B478" s="468">
        <f t="shared" si="129"/>
        <v>39.090909090909093</v>
      </c>
      <c r="C478" s="468">
        <f t="shared" si="129"/>
        <v>78.571428571428569</v>
      </c>
      <c r="D478" s="468">
        <f t="shared" si="129"/>
        <v>62.790697674418603</v>
      </c>
      <c r="E478" s="468">
        <f t="shared" si="129"/>
        <v>61.53846153846154</v>
      </c>
      <c r="F478" s="468">
        <f t="shared" si="129"/>
        <v>61.764705882352942</v>
      </c>
      <c r="G478" s="468">
        <f t="shared" si="129"/>
        <v>64.788732394366207</v>
      </c>
      <c r="H478" s="468">
        <f t="shared" si="129"/>
        <v>76.84210526315789</v>
      </c>
      <c r="I478" s="492">
        <f t="shared" si="130"/>
        <v>63.626720059299259</v>
      </c>
    </row>
    <row r="479" spans="1:9" ht="16.5">
      <c r="A479" s="463" t="s">
        <v>36</v>
      </c>
      <c r="B479" s="468">
        <f t="shared" si="129"/>
        <v>53.07692307692308</v>
      </c>
      <c r="C479" s="468">
        <f t="shared" si="129"/>
        <v>56.09756097560976</v>
      </c>
      <c r="D479" s="468">
        <f t="shared" si="129"/>
        <v>45.070422535211272</v>
      </c>
      <c r="E479" s="468">
        <f t="shared" si="129"/>
        <v>56.60377358490566</v>
      </c>
      <c r="F479" s="468">
        <f t="shared" si="129"/>
        <v>71.186440677966104</v>
      </c>
      <c r="G479" s="468">
        <f t="shared" si="129"/>
        <v>55.303030303030297</v>
      </c>
      <c r="H479" s="468">
        <f t="shared" si="129"/>
        <v>73.282442748091597</v>
      </c>
      <c r="I479" s="492">
        <f t="shared" si="130"/>
        <v>58.660084843105402</v>
      </c>
    </row>
    <row r="480" spans="1:9">
      <c r="A480" s="1607" t="s">
        <v>665</v>
      </c>
      <c r="B480" s="1608"/>
      <c r="C480" s="1608"/>
      <c r="D480" s="1608"/>
      <c r="E480" s="1608"/>
      <c r="F480" s="1608"/>
      <c r="G480" s="1608"/>
      <c r="H480" s="1608"/>
      <c r="I480" s="1609"/>
    </row>
    <row r="481" spans="1:9">
      <c r="A481" s="461" t="s">
        <v>992</v>
      </c>
      <c r="B481" s="531">
        <v>44409</v>
      </c>
      <c r="C481" s="531">
        <v>44410</v>
      </c>
      <c r="D481" s="531">
        <v>44411</v>
      </c>
      <c r="E481" s="531">
        <v>44412</v>
      </c>
      <c r="F481" s="531">
        <v>44413</v>
      </c>
      <c r="G481" s="531">
        <v>44414</v>
      </c>
      <c r="H481" s="531">
        <v>44415</v>
      </c>
      <c r="I481" s="462" t="s">
        <v>1000</v>
      </c>
    </row>
    <row r="482" spans="1:9" ht="16.5">
      <c r="A482" s="463" t="s">
        <v>54</v>
      </c>
      <c r="B482" s="467">
        <f t="shared" ref="B482:I487" si="131">B434/B458</f>
        <v>174.43358974358975</v>
      </c>
      <c r="C482" s="467">
        <f t="shared" si="131"/>
        <v>141.5036111111111</v>
      </c>
      <c r="D482" s="467">
        <f t="shared" si="131"/>
        <v>135.18212962962963</v>
      </c>
      <c r="E482" s="467">
        <f t="shared" si="131"/>
        <v>147.15222222222221</v>
      </c>
      <c r="F482" s="467">
        <f t="shared" si="131"/>
        <v>194.68897260273974</v>
      </c>
      <c r="G482" s="467">
        <f t="shared" si="131"/>
        <v>150.66283783783786</v>
      </c>
      <c r="H482" s="467">
        <f t="shared" si="131"/>
        <v>162.44661710037175</v>
      </c>
      <c r="I482" s="467">
        <f t="shared" si="131"/>
        <v>158.46464352720449</v>
      </c>
    </row>
    <row r="483" spans="1:9" ht="16.5">
      <c r="A483" s="463" t="s">
        <v>277</v>
      </c>
      <c r="B483" s="467">
        <f t="shared" si="131"/>
        <v>133.34769565217391</v>
      </c>
      <c r="C483" s="467">
        <f t="shared" si="131"/>
        <v>100.42086956521739</v>
      </c>
      <c r="D483" s="467">
        <f t="shared" si="131"/>
        <v>147.64145569620251</v>
      </c>
      <c r="E483" s="467">
        <f t="shared" si="131"/>
        <v>133.51817567567568</v>
      </c>
      <c r="F483" s="467">
        <f t="shared" si="131"/>
        <v>150.5203448275862</v>
      </c>
      <c r="G483" s="467">
        <f t="shared" si="131"/>
        <v>115.5347131147541</v>
      </c>
      <c r="H483" s="467">
        <f t="shared" si="131"/>
        <v>158.05395604395605</v>
      </c>
      <c r="I483" s="467">
        <f t="shared" si="131"/>
        <v>133.41424159231298</v>
      </c>
    </row>
    <row r="484" spans="1:9" ht="16.5">
      <c r="A484" s="463" t="s">
        <v>278</v>
      </c>
      <c r="B484" s="467">
        <f t="shared" si="131"/>
        <v>133.48314814814816</v>
      </c>
      <c r="C484" s="467">
        <f t="shared" si="131"/>
        <v>148.33311320754717</v>
      </c>
      <c r="D484" s="467">
        <f t="shared" si="131"/>
        <v>141.68864077669903</v>
      </c>
      <c r="E484" s="467">
        <f t="shared" si="131"/>
        <v>140.56155963302751</v>
      </c>
      <c r="F484" s="467">
        <f t="shared" si="131"/>
        <v>150.07371794871796</v>
      </c>
      <c r="G484" s="467">
        <f t="shared" si="131"/>
        <v>145.92742514970061</v>
      </c>
      <c r="H484" s="467">
        <f t="shared" si="131"/>
        <v>138.36860759493672</v>
      </c>
      <c r="I484" s="467">
        <f t="shared" si="131"/>
        <v>143.59924970691679</v>
      </c>
    </row>
    <row r="485" spans="1:9" ht="16.5">
      <c r="A485" s="463" t="s">
        <v>279</v>
      </c>
      <c r="B485" s="467">
        <f t="shared" si="131"/>
        <v>139.4425</v>
      </c>
      <c r="C485" s="467">
        <f t="shared" si="131"/>
        <v>155.84131782945735</v>
      </c>
      <c r="D485" s="467">
        <f t="shared" si="131"/>
        <v>155.6563888888889</v>
      </c>
      <c r="E485" s="467">
        <f t="shared" si="131"/>
        <v>171.86870748299322</v>
      </c>
      <c r="F485" s="467">
        <f t="shared" si="131"/>
        <v>156.57745341614907</v>
      </c>
      <c r="G485" s="467">
        <f t="shared" si="131"/>
        <v>167.82363636363635</v>
      </c>
      <c r="H485" s="467">
        <f t="shared" si="131"/>
        <v>183.01551724137931</v>
      </c>
      <c r="I485" s="467">
        <f t="shared" si="131"/>
        <v>162.01854008438818</v>
      </c>
    </row>
    <row r="486" spans="1:9" ht="16.5">
      <c r="A486" s="463" t="s">
        <v>280</v>
      </c>
      <c r="B486" s="467">
        <f t="shared" si="131"/>
        <v>138.422</v>
      </c>
      <c r="C486" s="467">
        <f t="shared" si="131"/>
        <v>152.09783068783071</v>
      </c>
      <c r="D486" s="467">
        <f t="shared" si="131"/>
        <v>171.82391566265059</v>
      </c>
      <c r="E486" s="467">
        <f t="shared" si="131"/>
        <v>147.30832369942198</v>
      </c>
      <c r="F486" s="467">
        <f t="shared" si="131"/>
        <v>161.40440594059405</v>
      </c>
      <c r="G486" s="467">
        <f t="shared" si="131"/>
        <v>207.72871287128712</v>
      </c>
      <c r="H486" s="467">
        <f t="shared" si="131"/>
        <v>153.48340425531916</v>
      </c>
      <c r="I486" s="467">
        <f t="shared" si="131"/>
        <v>162.64558779761904</v>
      </c>
    </row>
    <row r="487" spans="1:9" ht="16.5">
      <c r="A487" s="463" t="s">
        <v>281</v>
      </c>
      <c r="B487" s="467">
        <f t="shared" si="131"/>
        <v>122.32941176470588</v>
      </c>
      <c r="C487" s="467">
        <f t="shared" si="131"/>
        <v>134.91012195121951</v>
      </c>
      <c r="D487" s="467">
        <f t="shared" si="131"/>
        <v>125.67259259259259</v>
      </c>
      <c r="E487" s="467">
        <f t="shared" si="131"/>
        <v>152.81397058823529</v>
      </c>
      <c r="F487" s="467">
        <f t="shared" si="131"/>
        <v>131.82872727272726</v>
      </c>
      <c r="G487" s="467">
        <f t="shared" si="131"/>
        <v>131.64744186046511</v>
      </c>
      <c r="H487" s="467">
        <f t="shared" si="131"/>
        <v>150.24139534883722</v>
      </c>
      <c r="I487" s="467">
        <f t="shared" si="131"/>
        <v>135.4041988950276</v>
      </c>
    </row>
    <row r="488" spans="1:9" ht="16.5">
      <c r="A488" s="463" t="s">
        <v>282</v>
      </c>
      <c r="B488" s="467">
        <f t="shared" ref="B488:G491" si="132">B440/B464</f>
        <v>175.32258064516128</v>
      </c>
      <c r="C488" s="467">
        <f t="shared" si="132"/>
        <v>124.33599999999998</v>
      </c>
      <c r="D488" s="467">
        <f t="shared" si="132"/>
        <v>197.15923076923079</v>
      </c>
      <c r="E488" s="467">
        <f t="shared" si="132"/>
        <v>231.26692307692306</v>
      </c>
      <c r="F488" s="467">
        <f t="shared" si="132"/>
        <v>128.15818181818182</v>
      </c>
      <c r="G488" s="467">
        <f t="shared" si="132"/>
        <v>153.72666666666666</v>
      </c>
      <c r="H488" s="467">
        <f t="shared" ref="H488:H491" si="133">H440/H464</f>
        <v>194.221</v>
      </c>
      <c r="I488" s="467">
        <f>I440/I464</f>
        <v>176.24345454545454</v>
      </c>
    </row>
    <row r="489" spans="1:9" ht="16.5">
      <c r="A489" s="463" t="s">
        <v>283</v>
      </c>
      <c r="B489" s="467">
        <f t="shared" si="132"/>
        <v>88.473684210526315</v>
      </c>
      <c r="C489" s="467">
        <f t="shared" si="132"/>
        <v>81.320476190476185</v>
      </c>
      <c r="D489" s="467">
        <f t="shared" si="132"/>
        <v>63.510000000000005</v>
      </c>
      <c r="E489" s="467">
        <f t="shared" si="132"/>
        <v>132.69642857142858</v>
      </c>
      <c r="F489" s="467">
        <f t="shared" si="132"/>
        <v>125.90928571428572</v>
      </c>
      <c r="G489" s="467">
        <f t="shared" si="132"/>
        <v>173.95466666666667</v>
      </c>
      <c r="H489" s="467">
        <f t="shared" si="133"/>
        <v>97.283461538461538</v>
      </c>
      <c r="I489" s="467">
        <f>I441/I465</f>
        <v>104.01627906976744</v>
      </c>
    </row>
    <row r="490" spans="1:9" ht="16.5">
      <c r="A490" s="463" t="s">
        <v>284</v>
      </c>
      <c r="B490" s="467">
        <f t="shared" si="132"/>
        <v>97.95348837209302</v>
      </c>
      <c r="C490" s="467">
        <f t="shared" si="132"/>
        <v>84.23</v>
      </c>
      <c r="D490" s="467">
        <f t="shared" si="132"/>
        <v>99.82148148148147</v>
      </c>
      <c r="E490" s="467">
        <f t="shared" si="132"/>
        <v>97.539375000000007</v>
      </c>
      <c r="F490" s="467">
        <f t="shared" si="132"/>
        <v>98.741904761904763</v>
      </c>
      <c r="G490" s="467">
        <f t="shared" si="132"/>
        <v>126.73804347826086</v>
      </c>
      <c r="H490" s="467">
        <f t="shared" si="133"/>
        <v>123.26356164383562</v>
      </c>
      <c r="I490" s="467">
        <f>I442/I466</f>
        <v>109.76870967741935</v>
      </c>
    </row>
    <row r="491" spans="1:9" ht="16.5">
      <c r="A491" s="463" t="s">
        <v>36</v>
      </c>
      <c r="B491" s="467">
        <f t="shared" si="132"/>
        <v>108.1304347826087</v>
      </c>
      <c r="C491" s="467">
        <f t="shared" si="132"/>
        <v>127.9395652173913</v>
      </c>
      <c r="D491" s="467">
        <f t="shared" si="132"/>
        <v>115.22687500000001</v>
      </c>
      <c r="E491" s="467">
        <f t="shared" si="132"/>
        <v>137.85933333333332</v>
      </c>
      <c r="F491" s="467">
        <f t="shared" si="132"/>
        <v>110.43142857142857</v>
      </c>
      <c r="G491" s="467">
        <f t="shared" si="132"/>
        <v>123.01479452054794</v>
      </c>
      <c r="H491" s="467">
        <f t="shared" si="133"/>
        <v>145.32718750000001</v>
      </c>
      <c r="I491" s="467">
        <f>I443/I467</f>
        <v>125.6156443298969</v>
      </c>
    </row>
    <row r="493" spans="1:9" ht="23.25">
      <c r="A493" s="1602" t="s">
        <v>1046</v>
      </c>
      <c r="B493" s="1603"/>
      <c r="C493" s="1603"/>
      <c r="D493" s="1603"/>
      <c r="E493" s="1603"/>
      <c r="F493" s="1603"/>
      <c r="G493" s="1603"/>
      <c r="H493" s="1603"/>
      <c r="I493" s="1603"/>
    </row>
    <row r="494" spans="1:9">
      <c r="A494" s="1604" t="s">
        <v>991</v>
      </c>
      <c r="B494" s="1605"/>
      <c r="C494" s="1605"/>
      <c r="D494" s="1605"/>
      <c r="E494" s="1605"/>
      <c r="F494" s="1605"/>
      <c r="G494" s="1605"/>
      <c r="H494" s="1605"/>
      <c r="I494" s="1606"/>
    </row>
    <row r="495" spans="1:9">
      <c r="A495" s="461" t="s">
        <v>992</v>
      </c>
      <c r="B495" s="531">
        <v>44416</v>
      </c>
      <c r="C495" s="531">
        <v>44417</v>
      </c>
      <c r="D495" s="531">
        <v>44418</v>
      </c>
      <c r="E495" s="531">
        <v>44419</v>
      </c>
      <c r="F495" s="531">
        <v>44420</v>
      </c>
      <c r="G495" s="531">
        <v>44421</v>
      </c>
      <c r="H495" s="531">
        <v>44422</v>
      </c>
      <c r="I495" s="462" t="s">
        <v>1000</v>
      </c>
    </row>
    <row r="496" spans="1:9" ht="16.5">
      <c r="A496" s="463" t="s">
        <v>54</v>
      </c>
      <c r="B496" s="467">
        <v>12434.79</v>
      </c>
      <c r="C496" s="467">
        <v>10119.94</v>
      </c>
      <c r="D496" s="467">
        <v>12944.64</v>
      </c>
      <c r="E496" s="467">
        <v>13964.47</v>
      </c>
      <c r="F496" s="467">
        <v>19711.599999999999</v>
      </c>
      <c r="G496" s="467">
        <v>27702.36</v>
      </c>
      <c r="H496" s="467">
        <v>36009.550000000003</v>
      </c>
      <c r="I496" s="466">
        <f t="shared" ref="I496:I505" si="134">SUM(B496:H496)</f>
        <v>132887.35</v>
      </c>
    </row>
    <row r="497" spans="1:9" ht="16.5">
      <c r="A497" s="463" t="s">
        <v>277</v>
      </c>
      <c r="B497" s="467">
        <v>35647.67</v>
      </c>
      <c r="C497" s="467">
        <v>20072.84</v>
      </c>
      <c r="D497" s="467">
        <v>22373.43</v>
      </c>
      <c r="E497" s="467">
        <v>26507.07</v>
      </c>
      <c r="F497" s="467">
        <v>25813.439999999999</v>
      </c>
      <c r="G497" s="467">
        <v>38308.720000000001</v>
      </c>
      <c r="H497" s="467">
        <v>51001.88</v>
      </c>
      <c r="I497" s="466">
        <f t="shared" si="134"/>
        <v>219725.05000000002</v>
      </c>
    </row>
    <row r="498" spans="1:9" ht="16.5">
      <c r="A498" s="463" t="s">
        <v>278</v>
      </c>
      <c r="B498" s="467">
        <v>9237.42</v>
      </c>
      <c r="C498" s="467">
        <v>14918.09</v>
      </c>
      <c r="D498" s="467">
        <v>15317.32</v>
      </c>
      <c r="E498" s="467">
        <v>11493</v>
      </c>
      <c r="F498" s="467">
        <v>12190.31</v>
      </c>
      <c r="G498" s="467">
        <v>20576.53</v>
      </c>
      <c r="H498" s="467">
        <v>23750.68</v>
      </c>
      <c r="I498" s="466">
        <f t="shared" si="134"/>
        <v>107483.35</v>
      </c>
    </row>
    <row r="499" spans="1:9" ht="16.5">
      <c r="A499" s="463" t="s">
        <v>279</v>
      </c>
      <c r="B499" s="467">
        <v>33452.78</v>
      </c>
      <c r="C499" s="467">
        <v>18900.53</v>
      </c>
      <c r="D499" s="467">
        <v>18956.96</v>
      </c>
      <c r="E499" s="467">
        <v>18221.759999999998</v>
      </c>
      <c r="F499" s="467">
        <v>28889.84</v>
      </c>
      <c r="G499" s="467">
        <v>33904.089999999997</v>
      </c>
      <c r="H499" s="467">
        <v>45830.64</v>
      </c>
      <c r="I499" s="466">
        <f t="shared" si="134"/>
        <v>198156.59999999998</v>
      </c>
    </row>
    <row r="500" spans="1:9" ht="16.5">
      <c r="A500" s="463" t="s">
        <v>280</v>
      </c>
      <c r="B500" s="467">
        <v>19596</v>
      </c>
      <c r="C500" s="467">
        <v>19940.68</v>
      </c>
      <c r="D500" s="467">
        <v>21372.6</v>
      </c>
      <c r="E500" s="467">
        <v>24140.68</v>
      </c>
      <c r="F500" s="467">
        <v>30345.74</v>
      </c>
      <c r="G500" s="467">
        <v>45355.19</v>
      </c>
      <c r="H500" s="467">
        <v>63570.86</v>
      </c>
      <c r="I500" s="466">
        <f t="shared" si="134"/>
        <v>224321.75</v>
      </c>
    </row>
    <row r="501" spans="1:9" ht="16.5">
      <c r="A501" s="463" t="s">
        <v>281</v>
      </c>
      <c r="B501" s="467">
        <v>6391.93</v>
      </c>
      <c r="C501" s="467">
        <v>11480.36</v>
      </c>
      <c r="D501" s="467">
        <v>9955.66</v>
      </c>
      <c r="E501" s="467">
        <v>9624.67</v>
      </c>
      <c r="F501" s="467">
        <v>7204</v>
      </c>
      <c r="G501" s="467">
        <v>14927.7</v>
      </c>
      <c r="H501" s="467">
        <v>10516.28</v>
      </c>
      <c r="I501" s="466">
        <f t="shared" si="134"/>
        <v>70100.600000000006</v>
      </c>
    </row>
    <row r="502" spans="1:9" ht="16.5">
      <c r="A502" s="463" t="s">
        <v>282</v>
      </c>
      <c r="B502" s="467">
        <v>3709.76</v>
      </c>
      <c r="C502" s="467">
        <v>2137.0700000000002</v>
      </c>
      <c r="D502" s="467">
        <v>1064.79</v>
      </c>
      <c r="E502" s="467">
        <v>826.34</v>
      </c>
      <c r="F502" s="467">
        <v>2538.46</v>
      </c>
      <c r="G502" s="467">
        <v>3362.8</v>
      </c>
      <c r="H502" s="467">
        <v>6367.66</v>
      </c>
      <c r="I502" s="466">
        <f t="shared" si="134"/>
        <v>20006.88</v>
      </c>
    </row>
    <row r="503" spans="1:9" ht="16.5">
      <c r="A503" s="463" t="s">
        <v>283</v>
      </c>
      <c r="B503" s="467">
        <v>4168.47</v>
      </c>
      <c r="C503" s="467">
        <v>1532.07</v>
      </c>
      <c r="D503" s="467">
        <v>948.68</v>
      </c>
      <c r="E503" s="467">
        <v>1016.78</v>
      </c>
      <c r="F503" s="467">
        <v>2168.4899999999998</v>
      </c>
      <c r="G503" s="467">
        <v>2299.4499999999998</v>
      </c>
      <c r="H503" s="467">
        <v>5414.13</v>
      </c>
      <c r="I503" s="466">
        <f t="shared" si="134"/>
        <v>17548.07</v>
      </c>
    </row>
    <row r="504" spans="1:9" ht="16.5">
      <c r="A504" s="463" t="s">
        <v>284</v>
      </c>
      <c r="B504" s="467">
        <v>4897.58</v>
      </c>
      <c r="C504" s="467">
        <v>2513.2600000000002</v>
      </c>
      <c r="D504" s="467">
        <v>2062.58</v>
      </c>
      <c r="E504" s="467">
        <v>2264.94</v>
      </c>
      <c r="F504" s="467">
        <v>1759.57</v>
      </c>
      <c r="G504" s="467">
        <v>4328.21</v>
      </c>
      <c r="H504" s="467">
        <v>11065.82</v>
      </c>
      <c r="I504" s="466">
        <f t="shared" si="134"/>
        <v>28891.96</v>
      </c>
    </row>
    <row r="505" spans="1:9" ht="16.5">
      <c r="A505" s="463" t="s">
        <v>36</v>
      </c>
      <c r="B505" s="467">
        <v>7407.79</v>
      </c>
      <c r="C505" s="467">
        <v>4421.24</v>
      </c>
      <c r="D505" s="467">
        <v>4275.22</v>
      </c>
      <c r="E505" s="467">
        <v>3913.02</v>
      </c>
      <c r="F505" s="467">
        <v>5349.89</v>
      </c>
      <c r="G505" s="467">
        <v>7022.4</v>
      </c>
      <c r="H505" s="467">
        <v>16548.93</v>
      </c>
      <c r="I505" s="466">
        <f t="shared" si="134"/>
        <v>48938.49</v>
      </c>
    </row>
    <row r="506" spans="1:9">
      <c r="A506" s="1607" t="s">
        <v>1001</v>
      </c>
      <c r="B506" s="1608"/>
      <c r="C506" s="1608"/>
      <c r="D506" s="1608"/>
      <c r="E506" s="1608"/>
      <c r="F506" s="1608"/>
      <c r="G506" s="1608"/>
      <c r="H506" s="1608"/>
      <c r="I506" s="1609"/>
    </row>
    <row r="507" spans="1:9">
      <c r="A507" s="461" t="s">
        <v>992</v>
      </c>
      <c r="B507" s="531">
        <v>44416</v>
      </c>
      <c r="C507" s="531">
        <v>44417</v>
      </c>
      <c r="D507" s="531">
        <v>44418</v>
      </c>
      <c r="E507" s="531">
        <v>44419</v>
      </c>
      <c r="F507" s="531">
        <v>44420</v>
      </c>
      <c r="G507" s="531">
        <v>44421</v>
      </c>
      <c r="H507" s="531">
        <v>44422</v>
      </c>
      <c r="I507" s="462" t="s">
        <v>1000</v>
      </c>
    </row>
    <row r="508" spans="1:9" ht="16.5">
      <c r="A508" s="463" t="s">
        <v>54</v>
      </c>
      <c r="B508" s="464">
        <v>141</v>
      </c>
      <c r="C508" s="464">
        <v>189</v>
      </c>
      <c r="D508" s="464">
        <v>273</v>
      </c>
      <c r="E508" s="464">
        <v>240</v>
      </c>
      <c r="F508" s="464">
        <v>310</v>
      </c>
      <c r="G508" s="464">
        <v>395</v>
      </c>
      <c r="H508" s="464">
        <v>545</v>
      </c>
      <c r="I508" s="465">
        <f t="shared" ref="I508:I517" si="135">SUM(B508:H508)</f>
        <v>2093</v>
      </c>
    </row>
    <row r="509" spans="1:9" ht="16.5">
      <c r="A509" s="463" t="s">
        <v>277</v>
      </c>
      <c r="B509" s="464">
        <v>493</v>
      </c>
      <c r="C509" s="464">
        <v>271</v>
      </c>
      <c r="D509" s="464">
        <v>321</v>
      </c>
      <c r="E509" s="464">
        <v>311</v>
      </c>
      <c r="F509" s="464">
        <v>405</v>
      </c>
      <c r="G509" s="464">
        <v>513</v>
      </c>
      <c r="H509" s="464">
        <v>687</v>
      </c>
      <c r="I509" s="465">
        <f t="shared" si="135"/>
        <v>3001</v>
      </c>
    </row>
    <row r="510" spans="1:9" ht="16.5">
      <c r="A510" s="463" t="s">
        <v>278</v>
      </c>
      <c r="B510" s="464">
        <v>93</v>
      </c>
      <c r="C510" s="464">
        <v>240</v>
      </c>
      <c r="D510" s="464">
        <v>187</v>
      </c>
      <c r="E510" s="464">
        <v>154</v>
      </c>
      <c r="F510" s="464">
        <v>153</v>
      </c>
      <c r="G510" s="464">
        <v>208</v>
      </c>
      <c r="H510" s="464">
        <v>218</v>
      </c>
      <c r="I510" s="465">
        <f t="shared" si="135"/>
        <v>1253</v>
      </c>
    </row>
    <row r="511" spans="1:9" ht="16.5">
      <c r="A511" s="463" t="s">
        <v>279</v>
      </c>
      <c r="B511" s="464">
        <v>457</v>
      </c>
      <c r="C511" s="464">
        <v>280</v>
      </c>
      <c r="D511" s="464">
        <v>312</v>
      </c>
      <c r="E511" s="464">
        <v>321</v>
      </c>
      <c r="F511" s="464">
        <v>423</v>
      </c>
      <c r="G511" s="464">
        <v>558</v>
      </c>
      <c r="H511" s="464">
        <v>720</v>
      </c>
      <c r="I511" s="465">
        <f t="shared" si="135"/>
        <v>3071</v>
      </c>
    </row>
    <row r="512" spans="1:9" ht="16.5">
      <c r="A512" s="463" t="s">
        <v>280</v>
      </c>
      <c r="B512" s="464">
        <v>200</v>
      </c>
      <c r="C512" s="464">
        <v>216</v>
      </c>
      <c r="D512" s="464">
        <v>215</v>
      </c>
      <c r="E512" s="464">
        <v>285</v>
      </c>
      <c r="F512" s="464">
        <v>394</v>
      </c>
      <c r="G512" s="464">
        <v>559</v>
      </c>
      <c r="H512" s="464">
        <v>699</v>
      </c>
      <c r="I512" s="465">
        <f t="shared" si="135"/>
        <v>2568</v>
      </c>
    </row>
    <row r="513" spans="1:9" ht="16.5">
      <c r="A513" s="463" t="s">
        <v>281</v>
      </c>
      <c r="B513" s="464">
        <v>103</v>
      </c>
      <c r="C513" s="464">
        <v>102</v>
      </c>
      <c r="D513" s="464">
        <v>142</v>
      </c>
      <c r="E513" s="464">
        <v>140</v>
      </c>
      <c r="F513" s="464">
        <v>150</v>
      </c>
      <c r="G513" s="464">
        <v>158</v>
      </c>
      <c r="H513" s="464">
        <v>157</v>
      </c>
      <c r="I513" s="465">
        <f t="shared" si="135"/>
        <v>952</v>
      </c>
    </row>
    <row r="514" spans="1:9" ht="16.5">
      <c r="A514" s="463" t="s">
        <v>282</v>
      </c>
      <c r="B514" s="464">
        <v>28</v>
      </c>
      <c r="C514" s="464">
        <v>19</v>
      </c>
      <c r="D514" s="626">
        <v>10</v>
      </c>
      <c r="E514" s="464">
        <v>8</v>
      </c>
      <c r="F514" s="464">
        <v>25</v>
      </c>
      <c r="G514" s="464">
        <v>22</v>
      </c>
      <c r="H514" s="464">
        <v>41</v>
      </c>
      <c r="I514" s="465">
        <f t="shared" si="135"/>
        <v>153</v>
      </c>
    </row>
    <row r="515" spans="1:9" ht="16.5">
      <c r="A515" s="463" t="s">
        <v>283</v>
      </c>
      <c r="B515" s="464">
        <v>37</v>
      </c>
      <c r="C515" s="464">
        <v>27</v>
      </c>
      <c r="D515" s="626">
        <v>12</v>
      </c>
      <c r="E515" s="464">
        <v>18</v>
      </c>
      <c r="F515" s="464">
        <v>12</v>
      </c>
      <c r="G515" s="464">
        <v>28</v>
      </c>
      <c r="H515" s="464">
        <v>42</v>
      </c>
      <c r="I515" s="465">
        <f t="shared" si="135"/>
        <v>176</v>
      </c>
    </row>
    <row r="516" spans="1:9" ht="16.5">
      <c r="A516" s="463" t="s">
        <v>284</v>
      </c>
      <c r="B516" s="464">
        <v>100</v>
      </c>
      <c r="C516" s="464">
        <v>45</v>
      </c>
      <c r="D516" s="464">
        <v>38</v>
      </c>
      <c r="E516" s="464">
        <v>25</v>
      </c>
      <c r="F516" s="464">
        <v>38</v>
      </c>
      <c r="G516" s="464">
        <v>81</v>
      </c>
      <c r="H516" s="464">
        <v>100</v>
      </c>
      <c r="I516" s="465">
        <f t="shared" si="135"/>
        <v>427</v>
      </c>
    </row>
    <row r="517" spans="1:9" ht="16.5">
      <c r="A517" s="463" t="s">
        <v>36</v>
      </c>
      <c r="B517" s="464">
        <v>78</v>
      </c>
      <c r="C517" s="464">
        <v>92</v>
      </c>
      <c r="D517" s="464">
        <v>77</v>
      </c>
      <c r="E517" s="464">
        <v>59</v>
      </c>
      <c r="F517" s="464">
        <v>78</v>
      </c>
      <c r="G517" s="464">
        <v>99</v>
      </c>
      <c r="H517" s="464">
        <v>165</v>
      </c>
      <c r="I517" s="465">
        <f t="shared" si="135"/>
        <v>648</v>
      </c>
    </row>
    <row r="518" spans="1:9">
      <c r="A518" s="1607" t="s">
        <v>49</v>
      </c>
      <c r="B518" s="1608"/>
      <c r="C518" s="1608"/>
      <c r="D518" s="1608"/>
      <c r="E518" s="1608"/>
      <c r="F518" s="1608"/>
      <c r="G518" s="1608"/>
      <c r="H518" s="1608"/>
      <c r="I518" s="1609"/>
    </row>
    <row r="519" spans="1:9">
      <c r="A519" s="461" t="s">
        <v>992</v>
      </c>
      <c r="B519" s="531">
        <v>44416</v>
      </c>
      <c r="C519" s="531">
        <v>44417</v>
      </c>
      <c r="D519" s="531">
        <v>44418</v>
      </c>
      <c r="E519" s="531">
        <v>44419</v>
      </c>
      <c r="F519" s="531">
        <v>44420</v>
      </c>
      <c r="G519" s="531">
        <v>44421</v>
      </c>
      <c r="H519" s="531">
        <v>44422</v>
      </c>
      <c r="I519" s="462" t="s">
        <v>1000</v>
      </c>
    </row>
    <row r="520" spans="1:9" ht="16.5">
      <c r="A520" s="463" t="s">
        <v>54</v>
      </c>
      <c r="B520" s="464">
        <v>74</v>
      </c>
      <c r="C520" s="464">
        <v>79</v>
      </c>
      <c r="D520" s="464">
        <v>110</v>
      </c>
      <c r="E520" s="464">
        <v>104</v>
      </c>
      <c r="F520" s="464">
        <v>136</v>
      </c>
      <c r="G520" s="464">
        <v>186</v>
      </c>
      <c r="H520" s="465">
        <v>258</v>
      </c>
      <c r="I520" s="465">
        <f t="shared" ref="I520:I529" si="136">SUM(B520:H520)</f>
        <v>947</v>
      </c>
    </row>
    <row r="521" spans="1:9" ht="16.5">
      <c r="A521" s="463" t="s">
        <v>277</v>
      </c>
      <c r="B521" s="464">
        <v>250</v>
      </c>
      <c r="C521" s="464">
        <v>127</v>
      </c>
      <c r="D521" s="464">
        <v>157</v>
      </c>
      <c r="E521" s="464">
        <v>166</v>
      </c>
      <c r="F521" s="464">
        <v>231</v>
      </c>
      <c r="G521" s="464">
        <v>235</v>
      </c>
      <c r="H521" s="465">
        <v>310</v>
      </c>
      <c r="I521" s="465">
        <f t="shared" si="136"/>
        <v>1476</v>
      </c>
    </row>
    <row r="522" spans="1:9" ht="16.5">
      <c r="A522" s="463" t="s">
        <v>278</v>
      </c>
      <c r="B522" s="464">
        <v>57</v>
      </c>
      <c r="C522" s="464">
        <v>115</v>
      </c>
      <c r="D522" s="464">
        <v>91</v>
      </c>
      <c r="E522" s="464">
        <v>78</v>
      </c>
      <c r="F522" s="464">
        <v>89</v>
      </c>
      <c r="G522" s="464">
        <v>131</v>
      </c>
      <c r="H522" s="465">
        <v>155</v>
      </c>
      <c r="I522" s="465">
        <f t="shared" si="136"/>
        <v>716</v>
      </c>
    </row>
    <row r="523" spans="1:9" ht="16.5">
      <c r="A523" s="463" t="s">
        <v>279</v>
      </c>
      <c r="B523" s="464">
        <v>215</v>
      </c>
      <c r="C523" s="464">
        <v>135</v>
      </c>
      <c r="D523" s="464">
        <v>119</v>
      </c>
      <c r="E523" s="464">
        <v>111</v>
      </c>
      <c r="F523" s="464">
        <v>173</v>
      </c>
      <c r="G523" s="464">
        <v>218</v>
      </c>
      <c r="H523" s="465">
        <v>273</v>
      </c>
      <c r="I523" s="465">
        <f t="shared" si="136"/>
        <v>1244</v>
      </c>
    </row>
    <row r="524" spans="1:9" ht="16.5">
      <c r="A524" s="463" t="s">
        <v>280</v>
      </c>
      <c r="B524" s="464">
        <v>107</v>
      </c>
      <c r="C524" s="464">
        <v>133</v>
      </c>
      <c r="D524" s="464">
        <v>139</v>
      </c>
      <c r="E524" s="464">
        <v>159</v>
      </c>
      <c r="F524" s="464">
        <v>192</v>
      </c>
      <c r="G524" s="464">
        <v>287</v>
      </c>
      <c r="H524" s="465">
        <v>370</v>
      </c>
      <c r="I524" s="465">
        <f t="shared" si="136"/>
        <v>1387</v>
      </c>
    </row>
    <row r="525" spans="1:9" ht="16.5">
      <c r="A525" s="463" t="s">
        <v>281</v>
      </c>
      <c r="B525" s="464">
        <v>55</v>
      </c>
      <c r="C525" s="464">
        <v>72</v>
      </c>
      <c r="D525" s="464">
        <v>65</v>
      </c>
      <c r="E525" s="464">
        <v>67</v>
      </c>
      <c r="F525" s="464">
        <v>59</v>
      </c>
      <c r="G525" s="464">
        <v>82</v>
      </c>
      <c r="H525" s="465">
        <v>83</v>
      </c>
      <c r="I525" s="465">
        <f t="shared" si="136"/>
        <v>483</v>
      </c>
    </row>
    <row r="526" spans="1:9" ht="16.5">
      <c r="A526" s="463" t="s">
        <v>282</v>
      </c>
      <c r="B526" s="464">
        <v>23</v>
      </c>
      <c r="C526" s="464">
        <v>18</v>
      </c>
      <c r="D526" s="626">
        <v>8</v>
      </c>
      <c r="E526" s="464">
        <v>5</v>
      </c>
      <c r="F526" s="464">
        <v>22</v>
      </c>
      <c r="G526" s="464">
        <v>18</v>
      </c>
      <c r="H526" s="465">
        <v>39</v>
      </c>
      <c r="I526" s="465">
        <f t="shared" si="136"/>
        <v>133</v>
      </c>
    </row>
    <row r="527" spans="1:9" ht="16.5">
      <c r="A527" s="463" t="s">
        <v>283</v>
      </c>
      <c r="B527" s="464">
        <v>25</v>
      </c>
      <c r="C527" s="464">
        <v>15</v>
      </c>
      <c r="D527" s="626">
        <v>9</v>
      </c>
      <c r="E527" s="464">
        <v>12</v>
      </c>
      <c r="F527" s="464">
        <v>9</v>
      </c>
      <c r="G527" s="464">
        <v>22</v>
      </c>
      <c r="H527" s="465">
        <v>36</v>
      </c>
      <c r="I527" s="465">
        <f t="shared" si="136"/>
        <v>128</v>
      </c>
    </row>
    <row r="528" spans="1:9" ht="16.5">
      <c r="A528" s="463" t="s">
        <v>284</v>
      </c>
      <c r="B528" s="464">
        <v>45</v>
      </c>
      <c r="C528" s="464">
        <v>24</v>
      </c>
      <c r="D528" s="464">
        <v>21</v>
      </c>
      <c r="E528" s="464">
        <v>16</v>
      </c>
      <c r="F528" s="464">
        <v>17</v>
      </c>
      <c r="G528" s="464">
        <v>34</v>
      </c>
      <c r="H528" s="465">
        <v>86</v>
      </c>
      <c r="I528" s="465">
        <f t="shared" si="136"/>
        <v>243</v>
      </c>
    </row>
    <row r="529" spans="1:9" ht="16.5">
      <c r="A529" s="463" t="s">
        <v>36</v>
      </c>
      <c r="B529" s="464">
        <v>61</v>
      </c>
      <c r="C529" s="464">
        <v>40</v>
      </c>
      <c r="D529" s="464">
        <v>48</v>
      </c>
      <c r="E529" s="464">
        <v>34</v>
      </c>
      <c r="F529" s="464">
        <v>45</v>
      </c>
      <c r="G529" s="464">
        <v>64</v>
      </c>
      <c r="H529" s="465">
        <v>98</v>
      </c>
      <c r="I529" s="465">
        <f t="shared" si="136"/>
        <v>390</v>
      </c>
    </row>
    <row r="530" spans="1:9">
      <c r="A530" s="1607"/>
      <c r="B530" s="1608"/>
      <c r="C530" s="1608"/>
      <c r="D530" s="1608"/>
      <c r="E530" s="1608"/>
      <c r="F530" s="1608"/>
      <c r="G530" s="1608"/>
      <c r="H530" s="1608"/>
      <c r="I530" s="1609"/>
    </row>
    <row r="531" spans="1:9">
      <c r="A531" s="461" t="s">
        <v>992</v>
      </c>
      <c r="B531" s="531">
        <v>44416</v>
      </c>
      <c r="C531" s="531">
        <v>44417</v>
      </c>
      <c r="D531" s="531">
        <v>44418</v>
      </c>
      <c r="E531" s="531">
        <v>44419</v>
      </c>
      <c r="F531" s="531">
        <v>44420</v>
      </c>
      <c r="G531" s="531">
        <v>44421</v>
      </c>
      <c r="H531" s="531">
        <v>44422</v>
      </c>
      <c r="I531" s="462" t="s">
        <v>1000</v>
      </c>
    </row>
    <row r="532" spans="1:9" ht="16.5">
      <c r="A532" s="463" t="s">
        <v>54</v>
      </c>
      <c r="B532" s="464">
        <f t="shared" ref="B532:H541" si="137">B520/B508*100</f>
        <v>52.4822695035461</v>
      </c>
      <c r="C532" s="464">
        <f t="shared" si="137"/>
        <v>41.798941798941797</v>
      </c>
      <c r="D532" s="464">
        <f t="shared" si="137"/>
        <v>40.293040293040292</v>
      </c>
      <c r="E532" s="464">
        <f t="shared" si="137"/>
        <v>43.333333333333336</v>
      </c>
      <c r="F532" s="464">
        <f t="shared" si="137"/>
        <v>43.870967741935488</v>
      </c>
      <c r="G532" s="464">
        <f t="shared" si="137"/>
        <v>47.088607594936711</v>
      </c>
      <c r="H532" s="464">
        <f t="shared" si="137"/>
        <v>47.339449541284409</v>
      </c>
      <c r="I532" s="465">
        <f t="shared" ref="I532:I541" si="138">AVERAGE(B532:H532)</f>
        <v>45.172372829574023</v>
      </c>
    </row>
    <row r="533" spans="1:9" ht="16.5">
      <c r="A533" s="463" t="s">
        <v>277</v>
      </c>
      <c r="B533" s="464">
        <f t="shared" si="137"/>
        <v>50.709939148073026</v>
      </c>
      <c r="C533" s="464">
        <f t="shared" si="137"/>
        <v>46.863468634686342</v>
      </c>
      <c r="D533" s="464">
        <f t="shared" si="137"/>
        <v>48.909657320872277</v>
      </c>
      <c r="E533" s="464">
        <f t="shared" si="137"/>
        <v>53.376205787781352</v>
      </c>
      <c r="F533" s="464">
        <f t="shared" si="137"/>
        <v>57.037037037037038</v>
      </c>
      <c r="G533" s="464">
        <f t="shared" si="137"/>
        <v>45.808966861598435</v>
      </c>
      <c r="H533" s="464">
        <f t="shared" si="137"/>
        <v>45.12372634643377</v>
      </c>
      <c r="I533" s="465">
        <f t="shared" si="138"/>
        <v>49.689857305211753</v>
      </c>
    </row>
    <row r="534" spans="1:9" ht="16.5">
      <c r="A534" s="463" t="s">
        <v>278</v>
      </c>
      <c r="B534" s="464">
        <f t="shared" si="137"/>
        <v>61.29032258064516</v>
      </c>
      <c r="C534" s="464">
        <f t="shared" si="137"/>
        <v>47.916666666666671</v>
      </c>
      <c r="D534" s="464">
        <f t="shared" si="137"/>
        <v>48.663101604278076</v>
      </c>
      <c r="E534" s="464">
        <f t="shared" si="137"/>
        <v>50.649350649350644</v>
      </c>
      <c r="F534" s="464">
        <f t="shared" si="137"/>
        <v>58.169934640522882</v>
      </c>
      <c r="G534" s="464">
        <f t="shared" si="137"/>
        <v>62.980769230769226</v>
      </c>
      <c r="H534" s="464">
        <f t="shared" si="137"/>
        <v>71.100917431192656</v>
      </c>
      <c r="I534" s="465">
        <f t="shared" si="138"/>
        <v>57.2530089719179</v>
      </c>
    </row>
    <row r="535" spans="1:9" ht="16.5">
      <c r="A535" s="463" t="s">
        <v>279</v>
      </c>
      <c r="B535" s="464">
        <f t="shared" si="137"/>
        <v>47.045951859956233</v>
      </c>
      <c r="C535" s="464">
        <f t="shared" si="137"/>
        <v>48.214285714285715</v>
      </c>
      <c r="D535" s="464">
        <f t="shared" si="137"/>
        <v>38.141025641025635</v>
      </c>
      <c r="E535" s="464">
        <f t="shared" si="137"/>
        <v>34.579439252336449</v>
      </c>
      <c r="F535" s="464">
        <f t="shared" si="137"/>
        <v>40.898345153664302</v>
      </c>
      <c r="G535" s="464">
        <f t="shared" si="137"/>
        <v>39.068100358422939</v>
      </c>
      <c r="H535" s="464">
        <f t="shared" si="137"/>
        <v>37.916666666666664</v>
      </c>
      <c r="I535" s="465">
        <f t="shared" si="138"/>
        <v>40.837687806622569</v>
      </c>
    </row>
    <row r="536" spans="1:9" ht="16.5">
      <c r="A536" s="463" t="s">
        <v>280</v>
      </c>
      <c r="B536" s="464">
        <f t="shared" si="137"/>
        <v>53.5</v>
      </c>
      <c r="C536" s="464">
        <f t="shared" si="137"/>
        <v>61.574074074074069</v>
      </c>
      <c r="D536" s="464">
        <f t="shared" si="137"/>
        <v>64.651162790697668</v>
      </c>
      <c r="E536" s="464">
        <f t="shared" si="137"/>
        <v>55.78947368421052</v>
      </c>
      <c r="F536" s="464">
        <f t="shared" si="137"/>
        <v>48.73096446700508</v>
      </c>
      <c r="G536" s="464">
        <f t="shared" si="137"/>
        <v>51.341681574239715</v>
      </c>
      <c r="H536" s="464">
        <f t="shared" si="137"/>
        <v>52.932761087267522</v>
      </c>
      <c r="I536" s="465">
        <f t="shared" si="138"/>
        <v>55.502873953927796</v>
      </c>
    </row>
    <row r="537" spans="1:9" ht="16.5">
      <c r="A537" s="463" t="s">
        <v>281</v>
      </c>
      <c r="B537" s="468">
        <f t="shared" si="137"/>
        <v>53.398058252427184</v>
      </c>
      <c r="C537" s="468">
        <f t="shared" si="137"/>
        <v>70.588235294117652</v>
      </c>
      <c r="D537" s="468">
        <f t="shared" si="137"/>
        <v>45.774647887323944</v>
      </c>
      <c r="E537" s="468">
        <f t="shared" si="137"/>
        <v>47.857142857142861</v>
      </c>
      <c r="F537" s="468">
        <f t="shared" si="137"/>
        <v>39.333333333333329</v>
      </c>
      <c r="G537" s="468">
        <f t="shared" si="137"/>
        <v>51.898734177215189</v>
      </c>
      <c r="H537" s="468">
        <f t="shared" si="137"/>
        <v>52.866242038216562</v>
      </c>
      <c r="I537" s="492">
        <f t="shared" si="138"/>
        <v>51.673770548539537</v>
      </c>
    </row>
    <row r="538" spans="1:9" ht="16.5">
      <c r="A538" s="463" t="s">
        <v>282</v>
      </c>
      <c r="B538" s="468">
        <f t="shared" si="137"/>
        <v>82.142857142857139</v>
      </c>
      <c r="C538" s="468">
        <f t="shared" si="137"/>
        <v>94.73684210526315</v>
      </c>
      <c r="D538" s="468">
        <f t="shared" si="137"/>
        <v>80</v>
      </c>
      <c r="E538" s="468">
        <f t="shared" si="137"/>
        <v>62.5</v>
      </c>
      <c r="F538" s="468">
        <f t="shared" si="137"/>
        <v>88</v>
      </c>
      <c r="G538" s="468">
        <f t="shared" si="137"/>
        <v>81.818181818181827</v>
      </c>
      <c r="H538" s="468">
        <f t="shared" si="137"/>
        <v>95.121951219512198</v>
      </c>
      <c r="I538" s="492">
        <f t="shared" si="138"/>
        <v>83.474261755116331</v>
      </c>
    </row>
    <row r="539" spans="1:9" ht="16.5">
      <c r="A539" s="463" t="s">
        <v>283</v>
      </c>
      <c r="B539" s="468">
        <f t="shared" si="137"/>
        <v>67.567567567567565</v>
      </c>
      <c r="C539" s="468">
        <f t="shared" si="137"/>
        <v>55.555555555555557</v>
      </c>
      <c r="D539" s="468">
        <f t="shared" si="137"/>
        <v>75</v>
      </c>
      <c r="E539" s="468">
        <f t="shared" si="137"/>
        <v>66.666666666666657</v>
      </c>
      <c r="F539" s="468">
        <f t="shared" si="137"/>
        <v>75</v>
      </c>
      <c r="G539" s="468">
        <f t="shared" si="137"/>
        <v>78.571428571428569</v>
      </c>
      <c r="H539" s="468">
        <f t="shared" si="137"/>
        <v>85.714285714285708</v>
      </c>
      <c r="I539" s="492">
        <f t="shared" si="138"/>
        <v>72.010786296500584</v>
      </c>
    </row>
    <row r="540" spans="1:9" ht="16.5">
      <c r="A540" s="463" t="s">
        <v>284</v>
      </c>
      <c r="B540" s="468">
        <f t="shared" si="137"/>
        <v>45</v>
      </c>
      <c r="C540" s="468">
        <f t="shared" si="137"/>
        <v>53.333333333333336</v>
      </c>
      <c r="D540" s="468">
        <f t="shared" si="137"/>
        <v>55.26315789473685</v>
      </c>
      <c r="E540" s="468">
        <f t="shared" si="137"/>
        <v>64</v>
      </c>
      <c r="F540" s="468">
        <f t="shared" si="137"/>
        <v>44.736842105263158</v>
      </c>
      <c r="G540" s="468">
        <f t="shared" si="137"/>
        <v>41.975308641975303</v>
      </c>
      <c r="H540" s="468">
        <f t="shared" si="137"/>
        <v>86</v>
      </c>
      <c r="I540" s="492">
        <f t="shared" si="138"/>
        <v>55.758377425044095</v>
      </c>
    </row>
    <row r="541" spans="1:9" ht="16.5">
      <c r="A541" s="463" t="s">
        <v>36</v>
      </c>
      <c r="B541" s="468">
        <f t="shared" si="137"/>
        <v>78.205128205128204</v>
      </c>
      <c r="C541" s="468">
        <f t="shared" si="137"/>
        <v>43.478260869565219</v>
      </c>
      <c r="D541" s="468">
        <f t="shared" si="137"/>
        <v>62.337662337662337</v>
      </c>
      <c r="E541" s="468">
        <f t="shared" si="137"/>
        <v>57.627118644067799</v>
      </c>
      <c r="F541" s="468">
        <f t="shared" si="137"/>
        <v>57.692307692307686</v>
      </c>
      <c r="G541" s="468">
        <f t="shared" si="137"/>
        <v>64.646464646464651</v>
      </c>
      <c r="H541" s="468">
        <f t="shared" si="137"/>
        <v>59.393939393939398</v>
      </c>
      <c r="I541" s="492">
        <f t="shared" si="138"/>
        <v>60.482983112733613</v>
      </c>
    </row>
    <row r="542" spans="1:9">
      <c r="A542" s="1607" t="s">
        <v>665</v>
      </c>
      <c r="B542" s="1608"/>
      <c r="C542" s="1608"/>
      <c r="D542" s="1608"/>
      <c r="E542" s="1608"/>
      <c r="F542" s="1608"/>
      <c r="G542" s="1608"/>
      <c r="H542" s="1608"/>
      <c r="I542" s="1609"/>
    </row>
    <row r="543" spans="1:9">
      <c r="A543" s="461" t="s">
        <v>992</v>
      </c>
      <c r="B543" s="531">
        <v>44416</v>
      </c>
      <c r="C543" s="531">
        <v>44417</v>
      </c>
      <c r="D543" s="531">
        <v>44418</v>
      </c>
      <c r="E543" s="531">
        <v>44419</v>
      </c>
      <c r="F543" s="531">
        <v>44420</v>
      </c>
      <c r="G543" s="531">
        <v>44421</v>
      </c>
      <c r="H543" s="531">
        <v>44422</v>
      </c>
      <c r="I543" s="462" t="s">
        <v>1000</v>
      </c>
    </row>
    <row r="544" spans="1:9" ht="16.5">
      <c r="A544" s="463" t="s">
        <v>54</v>
      </c>
      <c r="B544" s="467">
        <f t="shared" ref="B544:I549" si="139">B496/B520</f>
        <v>168.03770270270272</v>
      </c>
      <c r="C544" s="467">
        <f t="shared" si="139"/>
        <v>128.10050632911393</v>
      </c>
      <c r="D544" s="467">
        <f t="shared" si="139"/>
        <v>117.67854545454544</v>
      </c>
      <c r="E544" s="467">
        <f t="shared" si="139"/>
        <v>134.27375000000001</v>
      </c>
      <c r="F544" s="467">
        <f t="shared" si="139"/>
        <v>144.93823529411765</v>
      </c>
      <c r="G544" s="467">
        <f t="shared" si="139"/>
        <v>148.93741935483871</v>
      </c>
      <c r="H544" s="467">
        <f t="shared" si="139"/>
        <v>139.5718992248062</v>
      </c>
      <c r="I544" s="467">
        <f t="shared" si="139"/>
        <v>140.32455121436115</v>
      </c>
    </row>
    <row r="545" spans="1:9" ht="16.5">
      <c r="A545" s="463" t="s">
        <v>277</v>
      </c>
      <c r="B545" s="467">
        <f t="shared" si="139"/>
        <v>142.59067999999999</v>
      </c>
      <c r="C545" s="467">
        <f t="shared" si="139"/>
        <v>158.05385826771655</v>
      </c>
      <c r="D545" s="467">
        <f t="shared" si="139"/>
        <v>142.50592356687898</v>
      </c>
      <c r="E545" s="467">
        <f t="shared" si="139"/>
        <v>159.68114457831325</v>
      </c>
      <c r="F545" s="467">
        <f t="shared" si="139"/>
        <v>111.74649350649351</v>
      </c>
      <c r="G545" s="467">
        <f t="shared" si="139"/>
        <v>163.01582978723405</v>
      </c>
      <c r="H545" s="467">
        <f t="shared" si="139"/>
        <v>164.52219354838709</v>
      </c>
      <c r="I545" s="467">
        <f t="shared" si="139"/>
        <v>148.86521002710029</v>
      </c>
    </row>
    <row r="546" spans="1:9" ht="16.5">
      <c r="A546" s="463" t="s">
        <v>278</v>
      </c>
      <c r="B546" s="467">
        <f t="shared" si="139"/>
        <v>162.06</v>
      </c>
      <c r="C546" s="467">
        <f t="shared" si="139"/>
        <v>129.72252173913043</v>
      </c>
      <c r="D546" s="467">
        <f t="shared" si="139"/>
        <v>168.32219780219779</v>
      </c>
      <c r="E546" s="467">
        <f t="shared" si="139"/>
        <v>147.34615384615384</v>
      </c>
      <c r="F546" s="467">
        <f t="shared" si="139"/>
        <v>136.96977528089886</v>
      </c>
      <c r="G546" s="467">
        <f t="shared" si="139"/>
        <v>157.07274809160305</v>
      </c>
      <c r="H546" s="467">
        <f t="shared" si="139"/>
        <v>153.23019354838709</v>
      </c>
      <c r="I546" s="467">
        <f t="shared" si="139"/>
        <v>150.11641061452514</v>
      </c>
    </row>
    <row r="547" spans="1:9" ht="16.5">
      <c r="A547" s="463" t="s">
        <v>279</v>
      </c>
      <c r="B547" s="467">
        <f t="shared" si="139"/>
        <v>155.59432558139534</v>
      </c>
      <c r="C547" s="467">
        <f t="shared" si="139"/>
        <v>140.00392592592593</v>
      </c>
      <c r="D547" s="467">
        <f t="shared" si="139"/>
        <v>159.30218487394959</v>
      </c>
      <c r="E547" s="467">
        <f t="shared" si="139"/>
        <v>164.16</v>
      </c>
      <c r="F547" s="467">
        <f t="shared" si="139"/>
        <v>166.99329479768787</v>
      </c>
      <c r="G547" s="467">
        <f t="shared" si="139"/>
        <v>155.5233486238532</v>
      </c>
      <c r="H547" s="467">
        <f t="shared" si="139"/>
        <v>167.8778021978022</v>
      </c>
      <c r="I547" s="467">
        <f t="shared" si="139"/>
        <v>159.28987138263665</v>
      </c>
    </row>
    <row r="548" spans="1:9" ht="16.5">
      <c r="A548" s="463" t="s">
        <v>280</v>
      </c>
      <c r="B548" s="467">
        <f t="shared" si="139"/>
        <v>183.14018691588785</v>
      </c>
      <c r="C548" s="467">
        <f t="shared" si="139"/>
        <v>149.92992481203007</v>
      </c>
      <c r="D548" s="467">
        <f t="shared" si="139"/>
        <v>153.75971223021583</v>
      </c>
      <c r="E548" s="467">
        <f t="shared" si="139"/>
        <v>151.82817610062892</v>
      </c>
      <c r="F548" s="467">
        <f t="shared" si="139"/>
        <v>158.05072916666668</v>
      </c>
      <c r="G548" s="467">
        <f t="shared" si="139"/>
        <v>158.03202090592336</v>
      </c>
      <c r="H548" s="467">
        <f t="shared" si="139"/>
        <v>171.81313513513513</v>
      </c>
      <c r="I548" s="467">
        <f t="shared" si="139"/>
        <v>161.73161499639511</v>
      </c>
    </row>
    <row r="549" spans="1:9" ht="16.5">
      <c r="A549" s="463" t="s">
        <v>281</v>
      </c>
      <c r="B549" s="467">
        <f t="shared" si="139"/>
        <v>116.2169090909091</v>
      </c>
      <c r="C549" s="467">
        <f t="shared" si="139"/>
        <v>159.44944444444445</v>
      </c>
      <c r="D549" s="467">
        <f t="shared" si="139"/>
        <v>153.16399999999999</v>
      </c>
      <c r="E549" s="467">
        <f t="shared" si="139"/>
        <v>143.65179104477613</v>
      </c>
      <c r="F549" s="467">
        <f t="shared" si="139"/>
        <v>122.10169491525424</v>
      </c>
      <c r="G549" s="467">
        <f t="shared" si="139"/>
        <v>182.04512195121953</v>
      </c>
      <c r="H549" s="467">
        <f t="shared" si="139"/>
        <v>126.7021686746988</v>
      </c>
      <c r="I549" s="467">
        <f t="shared" si="139"/>
        <v>145.13581780538303</v>
      </c>
    </row>
    <row r="550" spans="1:9" ht="16.5">
      <c r="A550" s="463" t="s">
        <v>282</v>
      </c>
      <c r="B550" s="467">
        <f t="shared" ref="B550:G553" si="140">B502/B526</f>
        <v>161.29391304347828</v>
      </c>
      <c r="C550" s="467">
        <f t="shared" si="140"/>
        <v>118.72611111111112</v>
      </c>
      <c r="D550" s="467">
        <f t="shared" si="140"/>
        <v>133.09875</v>
      </c>
      <c r="E550" s="467">
        <f t="shared" si="140"/>
        <v>165.268</v>
      </c>
      <c r="F550" s="467">
        <f t="shared" si="140"/>
        <v>115.38454545454546</v>
      </c>
      <c r="G550" s="467">
        <f t="shared" si="140"/>
        <v>186.82222222222222</v>
      </c>
      <c r="H550" s="467">
        <f t="shared" ref="H550:H553" si="141">H502/H526</f>
        <v>163.27333333333334</v>
      </c>
      <c r="I550" s="467">
        <f>I502/I526</f>
        <v>150.42766917293233</v>
      </c>
    </row>
    <row r="551" spans="1:9" ht="16.5">
      <c r="A551" s="463" t="s">
        <v>283</v>
      </c>
      <c r="B551" s="467">
        <f t="shared" si="140"/>
        <v>166.7388</v>
      </c>
      <c r="C551" s="467">
        <f t="shared" si="140"/>
        <v>102.13799999999999</v>
      </c>
      <c r="D551" s="467">
        <f t="shared" si="140"/>
        <v>105.40888888888888</v>
      </c>
      <c r="E551" s="467">
        <f t="shared" si="140"/>
        <v>84.731666666666669</v>
      </c>
      <c r="F551" s="467">
        <f t="shared" si="140"/>
        <v>240.9433333333333</v>
      </c>
      <c r="G551" s="467">
        <f t="shared" si="140"/>
        <v>104.52045454545454</v>
      </c>
      <c r="H551" s="467">
        <f t="shared" si="141"/>
        <v>150.39250000000001</v>
      </c>
      <c r="I551" s="467">
        <f>I503/I527</f>
        <v>137.094296875</v>
      </c>
    </row>
    <row r="552" spans="1:9" ht="16.5">
      <c r="A552" s="463" t="s">
        <v>284</v>
      </c>
      <c r="B552" s="467">
        <f t="shared" si="140"/>
        <v>108.8351111111111</v>
      </c>
      <c r="C552" s="467">
        <f t="shared" si="140"/>
        <v>104.71916666666668</v>
      </c>
      <c r="D552" s="467">
        <f t="shared" si="140"/>
        <v>98.218095238095231</v>
      </c>
      <c r="E552" s="467">
        <f t="shared" si="140"/>
        <v>141.55875</v>
      </c>
      <c r="F552" s="467">
        <f t="shared" si="140"/>
        <v>103.50411764705882</v>
      </c>
      <c r="G552" s="467">
        <f t="shared" si="140"/>
        <v>127.30029411764706</v>
      </c>
      <c r="H552" s="467">
        <f t="shared" si="141"/>
        <v>128.67232558139534</v>
      </c>
      <c r="I552" s="467">
        <f>I504/I528</f>
        <v>118.89695473251028</v>
      </c>
    </row>
    <row r="553" spans="1:9" ht="16.5">
      <c r="A553" s="463" t="s">
        <v>36</v>
      </c>
      <c r="B553" s="467">
        <f t="shared" si="140"/>
        <v>121.43918032786885</v>
      </c>
      <c r="C553" s="467">
        <f t="shared" si="140"/>
        <v>110.53099999999999</v>
      </c>
      <c r="D553" s="467">
        <f t="shared" si="140"/>
        <v>89.067083333333343</v>
      </c>
      <c r="E553" s="467">
        <f t="shared" si="140"/>
        <v>115.08882352941177</v>
      </c>
      <c r="F553" s="467">
        <f t="shared" si="140"/>
        <v>118.88644444444445</v>
      </c>
      <c r="G553" s="467">
        <f t="shared" si="140"/>
        <v>109.72499999999999</v>
      </c>
      <c r="H553" s="467">
        <f t="shared" si="141"/>
        <v>168.86663265306123</v>
      </c>
      <c r="I553" s="467">
        <f>I505/I529</f>
        <v>125.48330769230769</v>
      </c>
    </row>
    <row r="555" spans="1:9" ht="23.25">
      <c r="A555" s="1602" t="s">
        <v>1047</v>
      </c>
      <c r="B555" s="1603"/>
      <c r="C555" s="1603"/>
      <c r="D555" s="1603"/>
      <c r="E555" s="1603"/>
      <c r="F555" s="1603"/>
      <c r="G555" s="1603"/>
      <c r="H555" s="1603"/>
      <c r="I555" s="1603"/>
    </row>
    <row r="556" spans="1:9">
      <c r="A556" s="1604" t="s">
        <v>991</v>
      </c>
      <c r="B556" s="1605"/>
      <c r="C556" s="1605"/>
      <c r="D556" s="1605"/>
      <c r="E556" s="1605"/>
      <c r="F556" s="1605"/>
      <c r="G556" s="1605"/>
      <c r="H556" s="1605"/>
      <c r="I556" s="1606"/>
    </row>
    <row r="557" spans="1:9">
      <c r="A557" s="461" t="s">
        <v>992</v>
      </c>
      <c r="B557" s="531">
        <v>44423</v>
      </c>
      <c r="C557" s="531">
        <v>44424</v>
      </c>
      <c r="D557" s="531">
        <v>44425</v>
      </c>
      <c r="E557" s="531">
        <v>44426</v>
      </c>
      <c r="F557" s="531">
        <v>44427</v>
      </c>
      <c r="G557" s="531">
        <v>44428</v>
      </c>
      <c r="H557" s="531">
        <v>44429</v>
      </c>
      <c r="I557" s="462" t="s">
        <v>1000</v>
      </c>
    </row>
    <row r="558" spans="1:9" ht="16.5">
      <c r="A558" s="463" t="s">
        <v>54</v>
      </c>
      <c r="B558" s="467">
        <v>11513.21</v>
      </c>
      <c r="C558" s="467">
        <v>17383.68</v>
      </c>
      <c r="D558" s="467">
        <v>13375.09</v>
      </c>
      <c r="E558" s="467">
        <v>13357.43</v>
      </c>
      <c r="F558" s="467">
        <v>20613.740000000002</v>
      </c>
      <c r="G558" s="467">
        <v>25416.16</v>
      </c>
      <c r="H558" s="467">
        <v>34902.17</v>
      </c>
      <c r="I558" s="466">
        <f t="shared" ref="I558:I567" si="142">SUM(B558:H558)</f>
        <v>136561.47999999998</v>
      </c>
    </row>
    <row r="559" spans="1:9" ht="16.5">
      <c r="A559" s="463" t="s">
        <v>277</v>
      </c>
      <c r="B559" s="467">
        <v>32358.94</v>
      </c>
      <c r="C559" s="467">
        <v>15261.74</v>
      </c>
      <c r="D559" s="467">
        <v>22484.49</v>
      </c>
      <c r="E559" s="467">
        <v>20546.97</v>
      </c>
      <c r="F559" s="467">
        <v>21154.29</v>
      </c>
      <c r="G559" s="467">
        <v>24590.02</v>
      </c>
      <c r="H559" s="467">
        <v>46224.34</v>
      </c>
      <c r="I559" s="466">
        <f t="shared" si="142"/>
        <v>182620.78999999998</v>
      </c>
    </row>
    <row r="560" spans="1:9" ht="16.5">
      <c r="A560" s="463" t="s">
        <v>278</v>
      </c>
      <c r="B560" s="467">
        <v>5030.17</v>
      </c>
      <c r="C560" s="467">
        <v>15412.14</v>
      </c>
      <c r="D560" s="467">
        <v>12364.77</v>
      </c>
      <c r="E560" s="467">
        <v>11430.97</v>
      </c>
      <c r="F560" s="467">
        <v>13943.98</v>
      </c>
      <c r="G560" s="467">
        <v>19744.009999999998</v>
      </c>
      <c r="H560" s="467">
        <v>18726.5</v>
      </c>
      <c r="I560" s="466">
        <f t="shared" si="142"/>
        <v>96652.54</v>
      </c>
    </row>
    <row r="561" spans="1:9" ht="16.5">
      <c r="A561" s="463" t="s">
        <v>279</v>
      </c>
      <c r="B561" s="467">
        <v>28830.639999999999</v>
      </c>
      <c r="C561" s="467">
        <v>17730.63</v>
      </c>
      <c r="D561" s="467">
        <v>18310.509999999998</v>
      </c>
      <c r="E561" s="467">
        <v>15843.44</v>
      </c>
      <c r="F561" s="467">
        <v>28169.360000000001</v>
      </c>
      <c r="G561" s="467">
        <v>25923.1</v>
      </c>
      <c r="H561" s="467">
        <v>37537.519999999997</v>
      </c>
      <c r="I561" s="466">
        <f t="shared" si="142"/>
        <v>172345.19999999998</v>
      </c>
    </row>
    <row r="562" spans="1:9" ht="16.5">
      <c r="A562" s="463" t="s">
        <v>280</v>
      </c>
      <c r="B562" s="467">
        <v>19334.46</v>
      </c>
      <c r="C562" s="467">
        <v>21771.1</v>
      </c>
      <c r="D562" s="467">
        <v>19999.38</v>
      </c>
      <c r="E562" s="467">
        <v>22971.02</v>
      </c>
      <c r="F562" s="467">
        <v>26630.7</v>
      </c>
      <c r="G562" s="467">
        <v>34849.78</v>
      </c>
      <c r="H562" s="467">
        <v>43467.25</v>
      </c>
      <c r="I562" s="466">
        <f t="shared" si="142"/>
        <v>189023.69</v>
      </c>
    </row>
    <row r="563" spans="1:9" ht="16.5">
      <c r="A563" s="463" t="s">
        <v>281</v>
      </c>
      <c r="B563" s="467">
        <v>12388.05</v>
      </c>
      <c r="C563" s="467">
        <v>7577.36</v>
      </c>
      <c r="D563" s="467">
        <v>7882.56</v>
      </c>
      <c r="E563" s="467">
        <v>4542.99</v>
      </c>
      <c r="F563" s="467">
        <v>8833.91</v>
      </c>
      <c r="G563" s="467">
        <v>9733.08</v>
      </c>
      <c r="H563" s="467">
        <v>12328.77</v>
      </c>
      <c r="I563" s="466">
        <f t="shared" si="142"/>
        <v>63286.720000000001</v>
      </c>
    </row>
    <row r="564" spans="1:9" ht="16.5">
      <c r="A564" s="463" t="s">
        <v>282</v>
      </c>
      <c r="B564" s="467">
        <v>4188.43</v>
      </c>
      <c r="C564" s="467">
        <v>1341.58</v>
      </c>
      <c r="D564" s="467">
        <v>1666.8</v>
      </c>
      <c r="E564" s="467">
        <v>2565.4899999999998</v>
      </c>
      <c r="F564" s="467">
        <v>3580.31</v>
      </c>
      <c r="G564" s="467">
        <v>4182.97</v>
      </c>
      <c r="H564" s="467">
        <v>5274.28</v>
      </c>
      <c r="I564" s="466">
        <f t="shared" si="142"/>
        <v>22799.859999999997</v>
      </c>
    </row>
    <row r="565" spans="1:9" ht="16.5">
      <c r="A565" s="463" t="s">
        <v>283</v>
      </c>
      <c r="B565" s="467">
        <v>1859.26</v>
      </c>
      <c r="C565" s="467">
        <v>1428.65</v>
      </c>
      <c r="D565" s="467">
        <v>4097.29</v>
      </c>
      <c r="E565" s="467">
        <v>1838.92</v>
      </c>
      <c r="F565" s="467">
        <v>2454.85</v>
      </c>
      <c r="G565" s="467">
        <v>2938.07</v>
      </c>
      <c r="H565" s="467">
        <v>3528.25</v>
      </c>
      <c r="I565" s="466">
        <f t="shared" si="142"/>
        <v>18145.29</v>
      </c>
    </row>
    <row r="566" spans="1:9" ht="16.5">
      <c r="A566" s="463" t="s">
        <v>284</v>
      </c>
      <c r="B566" s="467">
        <v>5865.83</v>
      </c>
      <c r="C566" s="467">
        <v>1544.71</v>
      </c>
      <c r="D566" s="467">
        <v>2715.44</v>
      </c>
      <c r="E566" s="467">
        <v>1714.7</v>
      </c>
      <c r="F566" s="467">
        <v>2182.5300000000002</v>
      </c>
      <c r="G566" s="467">
        <v>3880.44</v>
      </c>
      <c r="H566" s="467">
        <v>8122.44</v>
      </c>
      <c r="I566" s="466">
        <f t="shared" si="142"/>
        <v>26026.09</v>
      </c>
    </row>
    <row r="567" spans="1:9" ht="16.5">
      <c r="A567" s="463" t="s">
        <v>36</v>
      </c>
      <c r="B567" s="467">
        <v>9684.6</v>
      </c>
      <c r="C567" s="467">
        <v>2923.34</v>
      </c>
      <c r="D567" s="467">
        <v>2386.5100000000002</v>
      </c>
      <c r="E567" s="467">
        <v>4952.7</v>
      </c>
      <c r="F567" s="467">
        <v>6307.91</v>
      </c>
      <c r="G567" s="467">
        <v>7749.6</v>
      </c>
      <c r="H567" s="467">
        <v>13170.8</v>
      </c>
      <c r="I567" s="466">
        <f t="shared" si="142"/>
        <v>47175.460000000006</v>
      </c>
    </row>
    <row r="568" spans="1:9">
      <c r="A568" s="1607" t="s">
        <v>1001</v>
      </c>
      <c r="B568" s="1608"/>
      <c r="C568" s="1608"/>
      <c r="D568" s="1608"/>
      <c r="E568" s="1608"/>
      <c r="F568" s="1608"/>
      <c r="G568" s="1608"/>
      <c r="H568" s="1608"/>
      <c r="I568" s="1609"/>
    </row>
    <row r="569" spans="1:9">
      <c r="A569" s="461" t="s">
        <v>992</v>
      </c>
      <c r="B569" s="531">
        <v>44423</v>
      </c>
      <c r="C569" s="531">
        <v>44424</v>
      </c>
      <c r="D569" s="531">
        <v>44425</v>
      </c>
      <c r="E569" s="531">
        <v>44426</v>
      </c>
      <c r="F569" s="531">
        <v>44427</v>
      </c>
      <c r="G569" s="531">
        <v>44428</v>
      </c>
      <c r="H569" s="531">
        <v>44429</v>
      </c>
      <c r="I569" s="462" t="s">
        <v>1000</v>
      </c>
    </row>
    <row r="570" spans="1:9" ht="16.5">
      <c r="A570" s="463" t="s">
        <v>54</v>
      </c>
      <c r="B570" s="934">
        <v>216</v>
      </c>
      <c r="C570" s="934">
        <v>231</v>
      </c>
      <c r="D570" s="934">
        <v>187</v>
      </c>
      <c r="E570" s="934">
        <v>200</v>
      </c>
      <c r="F570" s="934">
        <v>292</v>
      </c>
      <c r="G570" s="934">
        <v>313</v>
      </c>
      <c r="H570" s="464">
        <v>548</v>
      </c>
      <c r="I570" s="465">
        <f t="shared" ref="I570:I579" si="143">SUM(B570:H570)</f>
        <v>1987</v>
      </c>
    </row>
    <row r="571" spans="1:9" ht="16.5">
      <c r="A571" s="463" t="s">
        <v>277</v>
      </c>
      <c r="B571" s="934">
        <v>535</v>
      </c>
      <c r="C571" s="934">
        <v>310</v>
      </c>
      <c r="D571" s="934">
        <v>351</v>
      </c>
      <c r="E571" s="934">
        <v>411</v>
      </c>
      <c r="F571" s="934">
        <v>368</v>
      </c>
      <c r="G571" s="934">
        <v>377</v>
      </c>
      <c r="H571" s="464">
        <v>585</v>
      </c>
      <c r="I571" s="465">
        <f t="shared" si="143"/>
        <v>2937</v>
      </c>
    </row>
    <row r="572" spans="1:9" ht="16.5">
      <c r="A572" s="463" t="s">
        <v>278</v>
      </c>
      <c r="B572" s="934">
        <v>96</v>
      </c>
      <c r="C572" s="934">
        <v>334</v>
      </c>
      <c r="D572" s="934">
        <v>197</v>
      </c>
      <c r="E572" s="934">
        <v>113</v>
      </c>
      <c r="F572" s="934">
        <v>143</v>
      </c>
      <c r="G572" s="934">
        <v>208</v>
      </c>
      <c r="H572" s="464">
        <v>207</v>
      </c>
      <c r="I572" s="465">
        <f t="shared" si="143"/>
        <v>1298</v>
      </c>
    </row>
    <row r="573" spans="1:9" ht="16.5">
      <c r="A573" s="463" t="s">
        <v>279</v>
      </c>
      <c r="B573" s="934">
        <v>575</v>
      </c>
      <c r="C573" s="934">
        <v>249</v>
      </c>
      <c r="D573" s="934">
        <v>259</v>
      </c>
      <c r="E573" s="934">
        <v>303</v>
      </c>
      <c r="F573" s="934">
        <v>441</v>
      </c>
      <c r="G573" s="934">
        <v>375</v>
      </c>
      <c r="H573" s="464">
        <v>510</v>
      </c>
      <c r="I573" s="465">
        <f t="shared" si="143"/>
        <v>2712</v>
      </c>
    </row>
    <row r="574" spans="1:9" ht="16.5">
      <c r="A574" s="463" t="s">
        <v>280</v>
      </c>
      <c r="B574" s="934">
        <v>199</v>
      </c>
      <c r="C574" s="934">
        <v>228</v>
      </c>
      <c r="D574" s="934">
        <v>205</v>
      </c>
      <c r="E574" s="934">
        <v>203</v>
      </c>
      <c r="F574" s="934">
        <v>334</v>
      </c>
      <c r="G574" s="934">
        <v>399</v>
      </c>
      <c r="H574" s="464">
        <v>506</v>
      </c>
      <c r="I574" s="465">
        <f t="shared" si="143"/>
        <v>2074</v>
      </c>
    </row>
    <row r="575" spans="1:9" ht="16.5">
      <c r="A575" s="463" t="s">
        <v>281</v>
      </c>
      <c r="B575" s="934">
        <v>180</v>
      </c>
      <c r="C575" s="934">
        <v>125</v>
      </c>
      <c r="D575" s="934">
        <v>206</v>
      </c>
      <c r="E575" s="934">
        <v>43</v>
      </c>
      <c r="F575" s="934">
        <v>123</v>
      </c>
      <c r="G575" s="934">
        <v>144</v>
      </c>
      <c r="H575" s="464">
        <v>121</v>
      </c>
      <c r="I575" s="465">
        <f t="shared" si="143"/>
        <v>942</v>
      </c>
    </row>
    <row r="576" spans="1:9" ht="16.5">
      <c r="A576" s="463" t="s">
        <v>282</v>
      </c>
      <c r="B576" s="934">
        <v>35</v>
      </c>
      <c r="C576" s="934">
        <v>15</v>
      </c>
      <c r="D576" s="934">
        <v>14</v>
      </c>
      <c r="E576" s="934">
        <v>24</v>
      </c>
      <c r="F576" s="934">
        <v>33</v>
      </c>
      <c r="G576" s="934">
        <v>26</v>
      </c>
      <c r="H576" s="464">
        <v>26</v>
      </c>
      <c r="I576" s="465">
        <f t="shared" si="143"/>
        <v>173</v>
      </c>
    </row>
    <row r="577" spans="1:9" ht="16.5">
      <c r="A577" s="463" t="s">
        <v>283</v>
      </c>
      <c r="B577" s="934">
        <v>23</v>
      </c>
      <c r="C577" s="934">
        <v>20</v>
      </c>
      <c r="D577" s="934">
        <v>34</v>
      </c>
      <c r="E577" s="934">
        <v>21</v>
      </c>
      <c r="F577" s="934">
        <v>23</v>
      </c>
      <c r="G577" s="934">
        <v>22</v>
      </c>
      <c r="H577" s="464">
        <v>35</v>
      </c>
      <c r="I577" s="465">
        <f t="shared" si="143"/>
        <v>178</v>
      </c>
    </row>
    <row r="578" spans="1:9" ht="16.5">
      <c r="A578" s="463" t="s">
        <v>284</v>
      </c>
      <c r="B578" s="934">
        <v>130</v>
      </c>
      <c r="C578" s="934">
        <v>55</v>
      </c>
      <c r="D578" s="934">
        <v>31</v>
      </c>
      <c r="E578" s="934">
        <v>23</v>
      </c>
      <c r="F578" s="934">
        <v>34</v>
      </c>
      <c r="G578" s="934">
        <v>44</v>
      </c>
      <c r="H578" s="464">
        <v>113</v>
      </c>
      <c r="I578" s="465">
        <f t="shared" si="143"/>
        <v>430</v>
      </c>
    </row>
    <row r="579" spans="1:9" ht="16.5">
      <c r="A579" s="463" t="s">
        <v>36</v>
      </c>
      <c r="B579" s="934">
        <v>148</v>
      </c>
      <c r="C579" s="934">
        <v>87</v>
      </c>
      <c r="D579" s="934">
        <v>37</v>
      </c>
      <c r="E579" s="934">
        <v>65</v>
      </c>
      <c r="F579" s="934">
        <v>84</v>
      </c>
      <c r="G579" s="934">
        <v>94</v>
      </c>
      <c r="H579" s="464">
        <v>93</v>
      </c>
      <c r="I579" s="465">
        <f t="shared" si="143"/>
        <v>608</v>
      </c>
    </row>
    <row r="580" spans="1:9">
      <c r="A580" s="1607" t="s">
        <v>49</v>
      </c>
      <c r="B580" s="1608"/>
      <c r="C580" s="1608"/>
      <c r="D580" s="1608"/>
      <c r="E580" s="1608"/>
      <c r="F580" s="1608"/>
      <c r="G580" s="1608"/>
      <c r="H580" s="1608"/>
      <c r="I580" s="1609"/>
    </row>
    <row r="581" spans="1:9">
      <c r="A581" s="461" t="s">
        <v>992</v>
      </c>
      <c r="B581" s="531">
        <v>44423</v>
      </c>
      <c r="C581" s="531">
        <v>44424</v>
      </c>
      <c r="D581" s="531">
        <v>44425</v>
      </c>
      <c r="E581" s="531">
        <v>44426</v>
      </c>
      <c r="F581" s="531">
        <v>44427</v>
      </c>
      <c r="G581" s="531">
        <v>44428</v>
      </c>
      <c r="H581" s="531">
        <v>44429</v>
      </c>
      <c r="I581" s="462" t="s">
        <v>1000</v>
      </c>
    </row>
    <row r="582" spans="1:9" ht="16.5">
      <c r="A582" s="463" t="s">
        <v>54</v>
      </c>
      <c r="B582" s="934">
        <v>72</v>
      </c>
      <c r="C582" s="934">
        <v>114</v>
      </c>
      <c r="D582" s="934">
        <v>92</v>
      </c>
      <c r="E582" s="934">
        <v>88</v>
      </c>
      <c r="F582" s="934">
        <v>129</v>
      </c>
      <c r="G582" s="934">
        <v>179</v>
      </c>
      <c r="H582" s="934">
        <v>246</v>
      </c>
      <c r="I582" s="465">
        <f t="shared" ref="I582:I591" si="144">SUM(B582:H582)</f>
        <v>920</v>
      </c>
    </row>
    <row r="583" spans="1:9" ht="16.5">
      <c r="A583" s="463" t="s">
        <v>277</v>
      </c>
      <c r="B583" s="934">
        <v>227</v>
      </c>
      <c r="C583" s="934">
        <v>116</v>
      </c>
      <c r="D583" s="934">
        <v>155</v>
      </c>
      <c r="E583" s="934">
        <v>146</v>
      </c>
      <c r="F583" s="934">
        <v>150</v>
      </c>
      <c r="G583" s="934">
        <v>234</v>
      </c>
      <c r="H583" s="934">
        <v>295</v>
      </c>
      <c r="I583" s="465">
        <f t="shared" si="144"/>
        <v>1323</v>
      </c>
    </row>
    <row r="584" spans="1:9" ht="16.5">
      <c r="A584" s="463" t="s">
        <v>278</v>
      </c>
      <c r="B584" s="934">
        <v>41</v>
      </c>
      <c r="C584" s="934">
        <v>119</v>
      </c>
      <c r="D584" s="934">
        <v>89</v>
      </c>
      <c r="E584" s="934">
        <v>95</v>
      </c>
      <c r="F584" s="934">
        <v>101</v>
      </c>
      <c r="G584" s="934">
        <v>127</v>
      </c>
      <c r="H584" s="934">
        <v>124</v>
      </c>
      <c r="I584" s="465">
        <f t="shared" si="144"/>
        <v>696</v>
      </c>
    </row>
    <row r="585" spans="1:9" ht="16.5">
      <c r="A585" s="463" t="s">
        <v>279</v>
      </c>
      <c r="B585" s="934">
        <v>204</v>
      </c>
      <c r="C585" s="934">
        <v>121</v>
      </c>
      <c r="D585" s="934">
        <v>109</v>
      </c>
      <c r="E585" s="934">
        <v>114</v>
      </c>
      <c r="F585" s="934">
        <v>168</v>
      </c>
      <c r="G585" s="934">
        <v>168</v>
      </c>
      <c r="H585" s="934">
        <v>244</v>
      </c>
      <c r="I585" s="465">
        <f t="shared" si="144"/>
        <v>1128</v>
      </c>
    </row>
    <row r="586" spans="1:9" ht="16.5">
      <c r="A586" s="463" t="s">
        <v>280</v>
      </c>
      <c r="B586" s="934">
        <v>129</v>
      </c>
      <c r="C586" s="934">
        <v>137</v>
      </c>
      <c r="D586" s="934">
        <v>136</v>
      </c>
      <c r="E586" s="934">
        <v>153</v>
      </c>
      <c r="F586" s="934">
        <v>173</v>
      </c>
      <c r="G586" s="934">
        <v>215</v>
      </c>
      <c r="H586" s="934">
        <v>292</v>
      </c>
      <c r="I586" s="465">
        <f t="shared" si="144"/>
        <v>1235</v>
      </c>
    </row>
    <row r="587" spans="1:9" ht="16.5">
      <c r="A587" s="463" t="s">
        <v>281</v>
      </c>
      <c r="B587" s="934">
        <v>92</v>
      </c>
      <c r="C587" s="934">
        <v>49</v>
      </c>
      <c r="D587" s="934">
        <v>60</v>
      </c>
      <c r="E587" s="934">
        <v>36</v>
      </c>
      <c r="F587" s="934">
        <v>64</v>
      </c>
      <c r="G587" s="934">
        <v>84</v>
      </c>
      <c r="H587" s="934">
        <v>98</v>
      </c>
      <c r="I587" s="465">
        <f t="shared" si="144"/>
        <v>483</v>
      </c>
    </row>
    <row r="588" spans="1:9" ht="16.5">
      <c r="A588" s="463" t="s">
        <v>282</v>
      </c>
      <c r="B588" s="934">
        <v>34</v>
      </c>
      <c r="C588" s="934">
        <v>12</v>
      </c>
      <c r="D588" s="934">
        <v>6</v>
      </c>
      <c r="E588" s="934">
        <v>20</v>
      </c>
      <c r="F588" s="934">
        <v>27</v>
      </c>
      <c r="G588" s="934">
        <v>24</v>
      </c>
      <c r="H588" s="934">
        <v>19</v>
      </c>
      <c r="I588" s="465">
        <f t="shared" si="144"/>
        <v>142</v>
      </c>
    </row>
    <row r="589" spans="1:9" ht="16.5">
      <c r="A589" s="463" t="s">
        <v>283</v>
      </c>
      <c r="B589" s="934">
        <v>22</v>
      </c>
      <c r="C589" s="934">
        <v>14</v>
      </c>
      <c r="D589" s="934">
        <v>30</v>
      </c>
      <c r="E589" s="934">
        <v>15</v>
      </c>
      <c r="F589" s="934">
        <v>19</v>
      </c>
      <c r="G589" s="934">
        <v>21</v>
      </c>
      <c r="H589" s="934">
        <v>29</v>
      </c>
      <c r="I589" s="465">
        <f t="shared" si="144"/>
        <v>150</v>
      </c>
    </row>
    <row r="590" spans="1:9" ht="16.5">
      <c r="A590" s="463" t="s">
        <v>284</v>
      </c>
      <c r="B590" s="934">
        <v>59</v>
      </c>
      <c r="C590" s="934">
        <v>14</v>
      </c>
      <c r="D590" s="934">
        <v>26</v>
      </c>
      <c r="E590" s="934">
        <v>21</v>
      </c>
      <c r="F590" s="934">
        <v>21</v>
      </c>
      <c r="G590" s="934">
        <v>36</v>
      </c>
      <c r="H590" s="934">
        <v>56</v>
      </c>
      <c r="I590" s="465">
        <f t="shared" si="144"/>
        <v>233</v>
      </c>
    </row>
    <row r="591" spans="1:9" ht="16.5">
      <c r="A591" s="463" t="s">
        <v>36</v>
      </c>
      <c r="B591" s="934">
        <v>87</v>
      </c>
      <c r="C591" s="934">
        <v>35</v>
      </c>
      <c r="D591" s="934">
        <v>23</v>
      </c>
      <c r="E591" s="934">
        <v>46</v>
      </c>
      <c r="F591" s="934">
        <v>51</v>
      </c>
      <c r="G591" s="934">
        <v>60</v>
      </c>
      <c r="H591" s="934">
        <v>97</v>
      </c>
      <c r="I591" s="465">
        <f t="shared" si="144"/>
        <v>399</v>
      </c>
    </row>
    <row r="592" spans="1:9">
      <c r="A592" s="1607"/>
      <c r="B592" s="1608"/>
      <c r="C592" s="1608"/>
      <c r="D592" s="1608"/>
      <c r="E592" s="1608"/>
      <c r="F592" s="1608"/>
      <c r="G592" s="1608"/>
      <c r="H592" s="1608"/>
      <c r="I592" s="1609"/>
    </row>
    <row r="593" spans="1:9">
      <c r="A593" s="461" t="s">
        <v>992</v>
      </c>
      <c r="B593" s="531">
        <v>44423</v>
      </c>
      <c r="C593" s="531">
        <v>44424</v>
      </c>
      <c r="D593" s="531">
        <v>44425</v>
      </c>
      <c r="E593" s="531">
        <v>44426</v>
      </c>
      <c r="F593" s="531">
        <v>44427</v>
      </c>
      <c r="G593" s="531">
        <v>44428</v>
      </c>
      <c r="H593" s="531">
        <v>44429</v>
      </c>
      <c r="I593" s="462" t="s">
        <v>1000</v>
      </c>
    </row>
    <row r="594" spans="1:9" ht="16.5">
      <c r="A594" s="463" t="s">
        <v>54</v>
      </c>
      <c r="B594" s="464">
        <f t="shared" ref="B594:H603" si="145">B582/B570*100</f>
        <v>33.333333333333329</v>
      </c>
      <c r="C594" s="464">
        <f t="shared" si="145"/>
        <v>49.350649350649348</v>
      </c>
      <c r="D594" s="464">
        <f t="shared" si="145"/>
        <v>49.19786096256685</v>
      </c>
      <c r="E594" s="464">
        <f t="shared" si="145"/>
        <v>44</v>
      </c>
      <c r="F594" s="464">
        <f t="shared" si="145"/>
        <v>44.178082191780824</v>
      </c>
      <c r="G594" s="464">
        <f t="shared" si="145"/>
        <v>57.188498402555908</v>
      </c>
      <c r="H594" s="464">
        <f t="shared" si="145"/>
        <v>44.89051094890511</v>
      </c>
      <c r="I594" s="465">
        <f t="shared" ref="I594:I603" si="146">AVERAGE(B594:H594)</f>
        <v>46.01984788425591</v>
      </c>
    </row>
    <row r="595" spans="1:9" ht="16.5">
      <c r="A595" s="463" t="s">
        <v>277</v>
      </c>
      <c r="B595" s="464">
        <f t="shared" si="145"/>
        <v>42.429906542056074</v>
      </c>
      <c r="C595" s="464">
        <f t="shared" si="145"/>
        <v>37.41935483870968</v>
      </c>
      <c r="D595" s="464">
        <f t="shared" si="145"/>
        <v>44.159544159544161</v>
      </c>
      <c r="E595" s="464">
        <f t="shared" si="145"/>
        <v>35.523114355231144</v>
      </c>
      <c r="F595" s="464">
        <f t="shared" si="145"/>
        <v>40.760869565217391</v>
      </c>
      <c r="G595" s="464">
        <f t="shared" si="145"/>
        <v>62.068965517241381</v>
      </c>
      <c r="H595" s="464">
        <f t="shared" si="145"/>
        <v>50.427350427350426</v>
      </c>
      <c r="I595" s="465">
        <f t="shared" si="146"/>
        <v>44.684157915050037</v>
      </c>
    </row>
    <row r="596" spans="1:9" ht="16.5">
      <c r="A596" s="463" t="s">
        <v>278</v>
      </c>
      <c r="B596" s="464">
        <f t="shared" si="145"/>
        <v>42.708333333333329</v>
      </c>
      <c r="C596" s="464">
        <f t="shared" si="145"/>
        <v>35.628742514970057</v>
      </c>
      <c r="D596" s="464">
        <f t="shared" si="145"/>
        <v>45.17766497461929</v>
      </c>
      <c r="E596" s="464">
        <f t="shared" si="145"/>
        <v>84.070796460176993</v>
      </c>
      <c r="F596" s="464">
        <f t="shared" si="145"/>
        <v>70.629370629370626</v>
      </c>
      <c r="G596" s="464">
        <f t="shared" si="145"/>
        <v>61.057692307692314</v>
      </c>
      <c r="H596" s="464">
        <f t="shared" si="145"/>
        <v>59.903381642512073</v>
      </c>
      <c r="I596" s="465">
        <f t="shared" si="146"/>
        <v>57.025140266096386</v>
      </c>
    </row>
    <row r="597" spans="1:9" ht="16.5">
      <c r="A597" s="463" t="s">
        <v>279</v>
      </c>
      <c r="B597" s="464">
        <f t="shared" si="145"/>
        <v>35.478260869565212</v>
      </c>
      <c r="C597" s="464">
        <f t="shared" si="145"/>
        <v>48.594377510040161</v>
      </c>
      <c r="D597" s="464">
        <f t="shared" si="145"/>
        <v>42.084942084942085</v>
      </c>
      <c r="E597" s="464">
        <f t="shared" si="145"/>
        <v>37.623762376237622</v>
      </c>
      <c r="F597" s="464">
        <f t="shared" si="145"/>
        <v>38.095238095238095</v>
      </c>
      <c r="G597" s="464">
        <f t="shared" si="145"/>
        <v>44.800000000000004</v>
      </c>
      <c r="H597" s="464">
        <f t="shared" si="145"/>
        <v>47.843137254901961</v>
      </c>
      <c r="I597" s="465">
        <f t="shared" si="146"/>
        <v>42.074245455846444</v>
      </c>
    </row>
    <row r="598" spans="1:9" ht="16.5">
      <c r="A598" s="463" t="s">
        <v>280</v>
      </c>
      <c r="B598" s="464">
        <f t="shared" si="145"/>
        <v>64.824120603015075</v>
      </c>
      <c r="C598" s="464">
        <f t="shared" si="145"/>
        <v>60.087719298245609</v>
      </c>
      <c r="D598" s="464">
        <f t="shared" si="145"/>
        <v>66.341463414634148</v>
      </c>
      <c r="E598" s="464">
        <f t="shared" si="145"/>
        <v>75.369458128078819</v>
      </c>
      <c r="F598" s="464">
        <f t="shared" si="145"/>
        <v>51.796407185628745</v>
      </c>
      <c r="G598" s="464">
        <f t="shared" si="145"/>
        <v>53.884711779448622</v>
      </c>
      <c r="H598" s="464">
        <f t="shared" si="145"/>
        <v>57.707509881422922</v>
      </c>
      <c r="I598" s="465">
        <f t="shared" si="146"/>
        <v>61.430198612924862</v>
      </c>
    </row>
    <row r="599" spans="1:9" ht="16.5">
      <c r="A599" s="463" t="s">
        <v>281</v>
      </c>
      <c r="B599" s="468">
        <f t="shared" si="145"/>
        <v>51.111111111111107</v>
      </c>
      <c r="C599" s="468">
        <f t="shared" si="145"/>
        <v>39.200000000000003</v>
      </c>
      <c r="D599" s="468">
        <f t="shared" si="145"/>
        <v>29.126213592233007</v>
      </c>
      <c r="E599" s="468">
        <f t="shared" si="145"/>
        <v>83.720930232558146</v>
      </c>
      <c r="F599" s="468">
        <f t="shared" si="145"/>
        <v>52.032520325203258</v>
      </c>
      <c r="G599" s="468">
        <f t="shared" si="145"/>
        <v>58.333333333333336</v>
      </c>
      <c r="H599" s="468">
        <f t="shared" si="145"/>
        <v>80.991735537190081</v>
      </c>
      <c r="I599" s="492">
        <f t="shared" si="146"/>
        <v>56.359406304518416</v>
      </c>
    </row>
    <row r="600" spans="1:9" ht="16.5">
      <c r="A600" s="463" t="s">
        <v>282</v>
      </c>
      <c r="B600" s="468">
        <f t="shared" si="145"/>
        <v>97.142857142857139</v>
      </c>
      <c r="C600" s="468">
        <f t="shared" si="145"/>
        <v>80</v>
      </c>
      <c r="D600" s="468">
        <f t="shared" si="145"/>
        <v>42.857142857142854</v>
      </c>
      <c r="E600" s="468">
        <f t="shared" si="145"/>
        <v>83.333333333333343</v>
      </c>
      <c r="F600" s="468">
        <f t="shared" si="145"/>
        <v>81.818181818181827</v>
      </c>
      <c r="G600" s="468">
        <f t="shared" si="145"/>
        <v>92.307692307692307</v>
      </c>
      <c r="H600" s="468">
        <f t="shared" si="145"/>
        <v>73.076923076923066</v>
      </c>
      <c r="I600" s="492">
        <f t="shared" si="146"/>
        <v>78.648018648018663</v>
      </c>
    </row>
    <row r="601" spans="1:9" ht="16.5">
      <c r="A601" s="463" t="s">
        <v>283</v>
      </c>
      <c r="B601" s="468">
        <f t="shared" si="145"/>
        <v>95.652173913043484</v>
      </c>
      <c r="C601" s="468">
        <f t="shared" si="145"/>
        <v>70</v>
      </c>
      <c r="D601" s="468">
        <f t="shared" si="145"/>
        <v>88.235294117647058</v>
      </c>
      <c r="E601" s="468">
        <f t="shared" si="145"/>
        <v>71.428571428571431</v>
      </c>
      <c r="F601" s="468">
        <f t="shared" si="145"/>
        <v>82.608695652173907</v>
      </c>
      <c r="G601" s="468">
        <f t="shared" si="145"/>
        <v>95.454545454545453</v>
      </c>
      <c r="H601" s="468">
        <f t="shared" si="145"/>
        <v>82.857142857142861</v>
      </c>
      <c r="I601" s="492">
        <f t="shared" si="146"/>
        <v>83.748060489017732</v>
      </c>
    </row>
    <row r="602" spans="1:9" ht="16.5">
      <c r="A602" s="463" t="s">
        <v>284</v>
      </c>
      <c r="B602" s="468">
        <f t="shared" si="145"/>
        <v>45.384615384615387</v>
      </c>
      <c r="C602" s="468">
        <f t="shared" si="145"/>
        <v>25.454545454545453</v>
      </c>
      <c r="D602" s="468">
        <f t="shared" si="145"/>
        <v>83.870967741935488</v>
      </c>
      <c r="E602" s="468">
        <f t="shared" si="145"/>
        <v>91.304347826086953</v>
      </c>
      <c r="F602" s="468">
        <f t="shared" si="145"/>
        <v>61.764705882352942</v>
      </c>
      <c r="G602" s="468">
        <f t="shared" si="145"/>
        <v>81.818181818181827</v>
      </c>
      <c r="H602" s="468">
        <f t="shared" si="145"/>
        <v>49.557522123893804</v>
      </c>
      <c r="I602" s="492">
        <f t="shared" si="146"/>
        <v>62.73641231880169</v>
      </c>
    </row>
    <row r="603" spans="1:9" ht="16.5">
      <c r="A603" s="463" t="s">
        <v>36</v>
      </c>
      <c r="B603" s="468">
        <f t="shared" si="145"/>
        <v>58.783783783783782</v>
      </c>
      <c r="C603" s="468">
        <f t="shared" si="145"/>
        <v>40.229885057471265</v>
      </c>
      <c r="D603" s="468">
        <f t="shared" si="145"/>
        <v>62.162162162162161</v>
      </c>
      <c r="E603" s="468">
        <f t="shared" si="145"/>
        <v>70.769230769230774</v>
      </c>
      <c r="F603" s="468">
        <f t="shared" si="145"/>
        <v>60.714285714285708</v>
      </c>
      <c r="G603" s="468">
        <f t="shared" si="145"/>
        <v>63.829787234042556</v>
      </c>
      <c r="H603" s="468">
        <f t="shared" si="145"/>
        <v>104.3010752688172</v>
      </c>
      <c r="I603" s="492">
        <f t="shared" si="146"/>
        <v>65.827172855684779</v>
      </c>
    </row>
    <row r="604" spans="1:9">
      <c r="A604" s="1607" t="s">
        <v>665</v>
      </c>
      <c r="B604" s="1608"/>
      <c r="C604" s="1608"/>
      <c r="D604" s="1608"/>
      <c r="E604" s="1608"/>
      <c r="F604" s="1608"/>
      <c r="G604" s="1608"/>
      <c r="H604" s="1608"/>
      <c r="I604" s="1609"/>
    </row>
    <row r="605" spans="1:9">
      <c r="A605" s="461" t="s">
        <v>992</v>
      </c>
      <c r="B605" s="531">
        <v>44423</v>
      </c>
      <c r="C605" s="531">
        <v>44424</v>
      </c>
      <c r="D605" s="531">
        <v>44425</v>
      </c>
      <c r="E605" s="531">
        <v>44426</v>
      </c>
      <c r="F605" s="531">
        <v>44427</v>
      </c>
      <c r="G605" s="531">
        <v>44428</v>
      </c>
      <c r="H605" s="531">
        <v>44429</v>
      </c>
      <c r="I605" s="462" t="s">
        <v>1000</v>
      </c>
    </row>
    <row r="606" spans="1:9" ht="16.5">
      <c r="A606" s="463" t="s">
        <v>54</v>
      </c>
      <c r="B606" s="467">
        <f t="shared" ref="B606:I611" si="147">B558/B582</f>
        <v>159.90569444444444</v>
      </c>
      <c r="C606" s="467">
        <f t="shared" si="147"/>
        <v>152.48842105263159</v>
      </c>
      <c r="D606" s="467">
        <f t="shared" si="147"/>
        <v>145.38141304347826</v>
      </c>
      <c r="E606" s="467">
        <f t="shared" si="147"/>
        <v>151.78897727272727</v>
      </c>
      <c r="F606" s="467">
        <f t="shared" si="147"/>
        <v>159.79643410852714</v>
      </c>
      <c r="G606" s="467">
        <f t="shared" si="147"/>
        <v>141.98972067039105</v>
      </c>
      <c r="H606" s="467">
        <f t="shared" si="147"/>
        <v>141.87873983739837</v>
      </c>
      <c r="I606" s="467">
        <f t="shared" si="147"/>
        <v>148.43639130434781</v>
      </c>
    </row>
    <row r="607" spans="1:9" ht="16.5">
      <c r="A607" s="463" t="s">
        <v>277</v>
      </c>
      <c r="B607" s="467">
        <f t="shared" si="147"/>
        <v>142.55039647577092</v>
      </c>
      <c r="C607" s="467">
        <f t="shared" si="147"/>
        <v>131.56672413793103</v>
      </c>
      <c r="D607" s="467">
        <f t="shared" si="147"/>
        <v>145.06122580645163</v>
      </c>
      <c r="E607" s="467">
        <f t="shared" si="147"/>
        <v>140.73267123287673</v>
      </c>
      <c r="F607" s="467">
        <f t="shared" si="147"/>
        <v>141.02860000000001</v>
      </c>
      <c r="G607" s="467">
        <f t="shared" si="147"/>
        <v>105.08555555555556</v>
      </c>
      <c r="H607" s="467">
        <f t="shared" si="147"/>
        <v>156.69267796610168</v>
      </c>
      <c r="I607" s="467">
        <f t="shared" si="147"/>
        <v>138.03536659108087</v>
      </c>
    </row>
    <row r="608" spans="1:9" ht="16.5">
      <c r="A608" s="463" t="s">
        <v>278</v>
      </c>
      <c r="B608" s="467">
        <f t="shared" si="147"/>
        <v>122.68707317073171</v>
      </c>
      <c r="C608" s="467">
        <f t="shared" si="147"/>
        <v>129.51378151260505</v>
      </c>
      <c r="D608" s="467">
        <f t="shared" si="147"/>
        <v>138.93</v>
      </c>
      <c r="E608" s="467">
        <f t="shared" si="147"/>
        <v>120.32599999999999</v>
      </c>
      <c r="F608" s="467">
        <f t="shared" si="147"/>
        <v>138.05920792079206</v>
      </c>
      <c r="G608" s="467">
        <f t="shared" si="147"/>
        <v>155.46464566929131</v>
      </c>
      <c r="H608" s="467">
        <f t="shared" si="147"/>
        <v>151.02016129032259</v>
      </c>
      <c r="I608" s="467">
        <f t="shared" si="147"/>
        <v>138.86859195402297</v>
      </c>
    </row>
    <row r="609" spans="1:9" ht="16.5">
      <c r="A609" s="463" t="s">
        <v>279</v>
      </c>
      <c r="B609" s="467">
        <f t="shared" si="147"/>
        <v>141.32666666666665</v>
      </c>
      <c r="C609" s="467">
        <f t="shared" si="147"/>
        <v>146.53413223140495</v>
      </c>
      <c r="D609" s="467">
        <f t="shared" si="147"/>
        <v>167.98633027522934</v>
      </c>
      <c r="E609" s="467">
        <f t="shared" si="147"/>
        <v>138.97754385964913</v>
      </c>
      <c r="F609" s="467">
        <f t="shared" si="147"/>
        <v>167.67476190476191</v>
      </c>
      <c r="G609" s="467">
        <f t="shared" si="147"/>
        <v>154.30416666666665</v>
      </c>
      <c r="H609" s="467">
        <f t="shared" si="147"/>
        <v>153.84229508196719</v>
      </c>
      <c r="I609" s="467">
        <f t="shared" si="147"/>
        <v>152.78829787234042</v>
      </c>
    </row>
    <row r="610" spans="1:9" ht="16.5">
      <c r="A610" s="463" t="s">
        <v>280</v>
      </c>
      <c r="B610" s="467">
        <f t="shared" si="147"/>
        <v>149.87953488372094</v>
      </c>
      <c r="C610" s="467">
        <f t="shared" si="147"/>
        <v>158.91313868613139</v>
      </c>
      <c r="D610" s="467">
        <f t="shared" si="147"/>
        <v>147.05426470588236</v>
      </c>
      <c r="E610" s="467">
        <f t="shared" si="147"/>
        <v>150.13738562091504</v>
      </c>
      <c r="F610" s="467">
        <f t="shared" si="147"/>
        <v>153.93468208092486</v>
      </c>
      <c r="G610" s="467">
        <f t="shared" si="147"/>
        <v>162.09199999999998</v>
      </c>
      <c r="H610" s="467">
        <f t="shared" si="147"/>
        <v>148.86044520547946</v>
      </c>
      <c r="I610" s="467">
        <f t="shared" si="147"/>
        <v>153.05561943319839</v>
      </c>
    </row>
    <row r="611" spans="1:9" ht="16.5">
      <c r="A611" s="463" t="s">
        <v>281</v>
      </c>
      <c r="B611" s="467">
        <f t="shared" si="147"/>
        <v>134.65271739130435</v>
      </c>
      <c r="C611" s="467">
        <f t="shared" si="147"/>
        <v>154.63999999999999</v>
      </c>
      <c r="D611" s="467">
        <f t="shared" si="147"/>
        <v>131.376</v>
      </c>
      <c r="E611" s="467">
        <f t="shared" si="147"/>
        <v>126.19416666666666</v>
      </c>
      <c r="F611" s="467">
        <f t="shared" si="147"/>
        <v>138.02984375</v>
      </c>
      <c r="G611" s="467">
        <f t="shared" si="147"/>
        <v>115.87</v>
      </c>
      <c r="H611" s="467">
        <f t="shared" si="147"/>
        <v>125.80377551020409</v>
      </c>
      <c r="I611" s="467">
        <f t="shared" si="147"/>
        <v>131.02840579710144</v>
      </c>
    </row>
    <row r="612" spans="1:9" ht="16.5">
      <c r="A612" s="463" t="s">
        <v>282</v>
      </c>
      <c r="B612" s="467">
        <f t="shared" ref="B612:G615" si="148">B564/B588</f>
        <v>123.18911764705884</v>
      </c>
      <c r="C612" s="467">
        <f t="shared" si="148"/>
        <v>111.79833333333333</v>
      </c>
      <c r="D612" s="467">
        <f t="shared" si="148"/>
        <v>277.8</v>
      </c>
      <c r="E612" s="467">
        <f t="shared" si="148"/>
        <v>128.27449999999999</v>
      </c>
      <c r="F612" s="467">
        <f t="shared" si="148"/>
        <v>132.60407407407408</v>
      </c>
      <c r="G612" s="467">
        <f t="shared" si="148"/>
        <v>174.29041666666669</v>
      </c>
      <c r="H612" s="467">
        <f t="shared" ref="H612:H615" si="149">H564/H588</f>
        <v>277.59368421052631</v>
      </c>
      <c r="I612" s="467">
        <f>I564/I588</f>
        <v>160.56239436619717</v>
      </c>
    </row>
    <row r="613" spans="1:9" ht="16.5">
      <c r="A613" s="463" t="s">
        <v>283</v>
      </c>
      <c r="B613" s="467">
        <f t="shared" si="148"/>
        <v>84.511818181818185</v>
      </c>
      <c r="C613" s="467">
        <f t="shared" si="148"/>
        <v>102.04642857142858</v>
      </c>
      <c r="D613" s="467">
        <f t="shared" si="148"/>
        <v>136.57633333333334</v>
      </c>
      <c r="E613" s="467">
        <f t="shared" si="148"/>
        <v>122.59466666666667</v>
      </c>
      <c r="F613" s="467">
        <f t="shared" si="148"/>
        <v>129.20263157894738</v>
      </c>
      <c r="G613" s="467">
        <f t="shared" si="148"/>
        <v>139.90809523809526</v>
      </c>
      <c r="H613" s="467">
        <f t="shared" si="149"/>
        <v>121.66379310344827</v>
      </c>
      <c r="I613" s="467">
        <f>I565/I589</f>
        <v>120.96860000000001</v>
      </c>
    </row>
    <row r="614" spans="1:9" ht="16.5">
      <c r="A614" s="463" t="s">
        <v>284</v>
      </c>
      <c r="B614" s="467">
        <f t="shared" si="148"/>
        <v>99.420847457627119</v>
      </c>
      <c r="C614" s="467">
        <f t="shared" si="148"/>
        <v>110.33642857142857</v>
      </c>
      <c r="D614" s="467">
        <f t="shared" si="148"/>
        <v>104.44</v>
      </c>
      <c r="E614" s="467">
        <f t="shared" si="148"/>
        <v>81.652380952380952</v>
      </c>
      <c r="F614" s="467">
        <f t="shared" si="148"/>
        <v>103.93</v>
      </c>
      <c r="G614" s="467">
        <f t="shared" si="148"/>
        <v>107.79</v>
      </c>
      <c r="H614" s="467">
        <f t="shared" si="149"/>
        <v>145.04357142857143</v>
      </c>
      <c r="I614" s="467">
        <f>I566/I590</f>
        <v>111.69995708154507</v>
      </c>
    </row>
    <row r="615" spans="1:9" ht="16.5">
      <c r="A615" s="463" t="s">
        <v>36</v>
      </c>
      <c r="B615" s="467">
        <f t="shared" si="148"/>
        <v>111.31724137931035</v>
      </c>
      <c r="C615" s="467">
        <f t="shared" si="148"/>
        <v>83.524000000000001</v>
      </c>
      <c r="D615" s="467">
        <f t="shared" si="148"/>
        <v>103.7613043478261</v>
      </c>
      <c r="E615" s="467">
        <f t="shared" si="148"/>
        <v>107.66739130434782</v>
      </c>
      <c r="F615" s="467">
        <f t="shared" si="148"/>
        <v>123.68450980392157</v>
      </c>
      <c r="G615" s="467">
        <f t="shared" si="148"/>
        <v>129.16</v>
      </c>
      <c r="H615" s="467">
        <f t="shared" si="149"/>
        <v>135.78144329896907</v>
      </c>
      <c r="I615" s="467">
        <f>I567/I591</f>
        <v>118.23423558897245</v>
      </c>
    </row>
    <row r="617" spans="1:9" ht="23.25">
      <c r="A617" s="1602" t="s">
        <v>1048</v>
      </c>
      <c r="B617" s="1603"/>
      <c r="C617" s="1603"/>
      <c r="D617" s="1603"/>
      <c r="E617" s="1603"/>
      <c r="F617" s="1603"/>
      <c r="G617" s="1603"/>
      <c r="H617" s="1603"/>
      <c r="I617" s="1603"/>
    </row>
    <row r="618" spans="1:9">
      <c r="A618" s="1604" t="s">
        <v>991</v>
      </c>
      <c r="B618" s="1605"/>
      <c r="C618" s="1605"/>
      <c r="D618" s="1605"/>
      <c r="E618" s="1605"/>
      <c r="F618" s="1605"/>
      <c r="G618" s="1605"/>
      <c r="H618" s="1605"/>
      <c r="I618" s="1606"/>
    </row>
    <row r="619" spans="1:9">
      <c r="A619" s="461" t="s">
        <v>992</v>
      </c>
      <c r="B619" s="531">
        <v>44430</v>
      </c>
      <c r="C619" s="531">
        <v>44431</v>
      </c>
      <c r="D619" s="531">
        <v>44432</v>
      </c>
      <c r="E619" s="531">
        <v>44433</v>
      </c>
      <c r="F619" s="531">
        <v>44434</v>
      </c>
      <c r="G619" s="531">
        <v>44435</v>
      </c>
      <c r="H619" s="531">
        <v>44436</v>
      </c>
      <c r="I619" s="462" t="s">
        <v>1000</v>
      </c>
    </row>
    <row r="620" spans="1:9" ht="16.5">
      <c r="A620" s="463" t="s">
        <v>54</v>
      </c>
      <c r="B620" s="467">
        <v>6956.8</v>
      </c>
      <c r="C620" s="467">
        <v>11091.74</v>
      </c>
      <c r="D620" s="467">
        <v>14351.87</v>
      </c>
      <c r="E620" s="467">
        <v>14029.77</v>
      </c>
      <c r="F620" s="467">
        <v>15485.29</v>
      </c>
      <c r="G620" s="467">
        <v>22146.240000000002</v>
      </c>
      <c r="H620" s="467">
        <v>41875.33</v>
      </c>
      <c r="I620" s="466">
        <f t="shared" ref="I620:I629" si="150">SUM(B620:H620)</f>
        <v>125937.04000000001</v>
      </c>
    </row>
    <row r="621" spans="1:9" ht="16.5">
      <c r="A621" s="463" t="s">
        <v>277</v>
      </c>
      <c r="B621" s="467">
        <v>34060.019999999997</v>
      </c>
      <c r="C621" s="467">
        <v>15380.51</v>
      </c>
      <c r="D621" s="467">
        <v>16717.2</v>
      </c>
      <c r="E621" s="467">
        <v>21050.66</v>
      </c>
      <c r="F621" s="467">
        <v>21956.05</v>
      </c>
      <c r="G621" s="467">
        <v>31454.63</v>
      </c>
      <c r="H621" s="467">
        <v>43918.36</v>
      </c>
      <c r="I621" s="466">
        <f t="shared" si="150"/>
        <v>184537.43</v>
      </c>
    </row>
    <row r="622" spans="1:9" ht="16.5">
      <c r="A622" s="463" t="s">
        <v>278</v>
      </c>
      <c r="B622" s="467">
        <v>8134.84</v>
      </c>
      <c r="C622" s="467">
        <v>12830.95</v>
      </c>
      <c r="D622" s="467">
        <v>13188.05</v>
      </c>
      <c r="E622" s="467">
        <v>10519.96</v>
      </c>
      <c r="F622" s="467">
        <v>17380.14</v>
      </c>
      <c r="G622" s="467">
        <v>18542.43</v>
      </c>
      <c r="H622" s="467">
        <v>19135.86</v>
      </c>
      <c r="I622" s="466">
        <f t="shared" si="150"/>
        <v>99732.23</v>
      </c>
    </row>
    <row r="623" spans="1:9" ht="16.5">
      <c r="A623" s="463" t="s">
        <v>279</v>
      </c>
      <c r="B623" s="467">
        <v>32790.83</v>
      </c>
      <c r="C623" s="467">
        <v>14239.21</v>
      </c>
      <c r="D623" s="467">
        <v>14810.78</v>
      </c>
      <c r="E623" s="467">
        <v>17743.98</v>
      </c>
      <c r="F623" s="467">
        <v>29053.41</v>
      </c>
      <c r="G623" s="467">
        <v>31315.1</v>
      </c>
      <c r="H623" s="467">
        <v>37909.81</v>
      </c>
      <c r="I623" s="466">
        <f t="shared" si="150"/>
        <v>177863.12</v>
      </c>
    </row>
    <row r="624" spans="1:9" ht="16.5">
      <c r="A624" s="463" t="s">
        <v>280</v>
      </c>
      <c r="B624" s="467">
        <v>22124.7</v>
      </c>
      <c r="C624" s="467">
        <v>21370.83</v>
      </c>
      <c r="D624" s="467">
        <v>21338.97</v>
      </c>
      <c r="E624" s="467">
        <v>19223.7</v>
      </c>
      <c r="F624" s="467">
        <v>27871.47</v>
      </c>
      <c r="G624" s="467">
        <v>37701.72</v>
      </c>
      <c r="H624" s="467">
        <v>53337.46</v>
      </c>
      <c r="I624" s="466">
        <f t="shared" si="150"/>
        <v>202968.85</v>
      </c>
    </row>
    <row r="625" spans="1:9" ht="16.5">
      <c r="A625" s="463" t="s">
        <v>281</v>
      </c>
      <c r="B625" s="467">
        <v>11658.73</v>
      </c>
      <c r="C625" s="467">
        <v>4097.17</v>
      </c>
      <c r="D625" s="467">
        <v>6103.18</v>
      </c>
      <c r="E625" s="467">
        <v>7978.37</v>
      </c>
      <c r="F625" s="467">
        <v>6238.12</v>
      </c>
      <c r="G625" s="467">
        <v>8569.44</v>
      </c>
      <c r="H625" s="467">
        <v>17131.46</v>
      </c>
      <c r="I625" s="466">
        <f t="shared" si="150"/>
        <v>61776.47</v>
      </c>
    </row>
    <row r="626" spans="1:9" ht="16.5">
      <c r="A626" s="463" t="s">
        <v>282</v>
      </c>
      <c r="B626" s="467">
        <v>3518.1</v>
      </c>
      <c r="C626" s="467">
        <v>2340.71</v>
      </c>
      <c r="D626" s="467">
        <v>2103.9</v>
      </c>
      <c r="E626" s="467">
        <v>2717.56</v>
      </c>
      <c r="F626" s="467">
        <v>1739.32</v>
      </c>
      <c r="G626" s="467">
        <v>1497.73</v>
      </c>
      <c r="H626" s="467">
        <v>5489.93</v>
      </c>
      <c r="I626" s="466">
        <f t="shared" si="150"/>
        <v>19407.25</v>
      </c>
    </row>
    <row r="627" spans="1:9" ht="16.5">
      <c r="A627" s="463" t="s">
        <v>283</v>
      </c>
      <c r="B627" s="467">
        <v>2847.47</v>
      </c>
      <c r="C627" s="467">
        <v>2054.16</v>
      </c>
      <c r="D627" s="467">
        <v>2494.54</v>
      </c>
      <c r="E627" s="467">
        <v>1610.61</v>
      </c>
      <c r="F627" s="467">
        <v>1353.75</v>
      </c>
      <c r="G627" s="467">
        <v>2243.4299999999998</v>
      </c>
      <c r="H627" s="467">
        <v>5166.8599999999997</v>
      </c>
      <c r="I627" s="466">
        <f t="shared" si="150"/>
        <v>17770.82</v>
      </c>
    </row>
    <row r="628" spans="1:9" ht="16.5">
      <c r="A628" s="463" t="s">
        <v>284</v>
      </c>
      <c r="B628" s="467">
        <v>4204.16</v>
      </c>
      <c r="C628" s="467">
        <v>1381.63</v>
      </c>
      <c r="D628" s="467">
        <v>3172.53</v>
      </c>
      <c r="E628" s="467">
        <v>1574.54</v>
      </c>
      <c r="F628" s="467">
        <v>2406.5</v>
      </c>
      <c r="G628" s="467">
        <v>6810.06</v>
      </c>
      <c r="H628" s="467">
        <v>6334.23</v>
      </c>
      <c r="I628" s="466">
        <f t="shared" si="150"/>
        <v>25883.65</v>
      </c>
    </row>
    <row r="629" spans="1:9" ht="16.5">
      <c r="A629" s="463" t="s">
        <v>36</v>
      </c>
      <c r="B629" s="467">
        <v>10578.83</v>
      </c>
      <c r="C629" s="467">
        <v>5096.53</v>
      </c>
      <c r="D629" s="467">
        <v>2648.57</v>
      </c>
      <c r="E629" s="467">
        <v>4896.1899999999996</v>
      </c>
      <c r="F629" s="467">
        <v>3547.47</v>
      </c>
      <c r="G629" s="467">
        <v>6302.96</v>
      </c>
      <c r="H629" s="467">
        <v>13355.03</v>
      </c>
      <c r="I629" s="466">
        <f t="shared" si="150"/>
        <v>46425.58</v>
      </c>
    </row>
    <row r="630" spans="1:9">
      <c r="A630" s="1607" t="s">
        <v>1001</v>
      </c>
      <c r="B630" s="1608"/>
      <c r="C630" s="1608"/>
      <c r="D630" s="1608"/>
      <c r="E630" s="1608"/>
      <c r="F630" s="1608"/>
      <c r="G630" s="1608"/>
      <c r="H630" s="1608"/>
      <c r="I630" s="1609"/>
    </row>
    <row r="631" spans="1:9">
      <c r="A631" s="461" t="s">
        <v>992</v>
      </c>
      <c r="B631" s="531">
        <v>44430</v>
      </c>
      <c r="C631" s="531">
        <v>44431</v>
      </c>
      <c r="D631" s="531">
        <v>44432</v>
      </c>
      <c r="E631" s="531">
        <v>44433</v>
      </c>
      <c r="F631" s="531">
        <v>44434</v>
      </c>
      <c r="G631" s="531">
        <v>44435</v>
      </c>
      <c r="H631" s="531">
        <v>44436</v>
      </c>
      <c r="I631" s="462" t="s">
        <v>1000</v>
      </c>
    </row>
    <row r="632" spans="1:9" ht="16.5">
      <c r="A632" s="463" t="s">
        <v>54</v>
      </c>
      <c r="B632" s="934">
        <v>150</v>
      </c>
      <c r="C632" s="934">
        <v>185</v>
      </c>
      <c r="D632" s="934">
        <v>182</v>
      </c>
      <c r="E632" s="934">
        <v>205</v>
      </c>
      <c r="F632" s="934">
        <v>166</v>
      </c>
      <c r="G632" s="934">
        <v>343</v>
      </c>
      <c r="H632" s="464">
        <v>572</v>
      </c>
      <c r="I632" s="465">
        <f t="shared" ref="I632:I641" si="151">SUM(B632:H632)</f>
        <v>1803</v>
      </c>
    </row>
    <row r="633" spans="1:9" ht="16.5">
      <c r="A633" s="463" t="s">
        <v>277</v>
      </c>
      <c r="B633" s="934">
        <v>569</v>
      </c>
      <c r="C633" s="934">
        <v>233</v>
      </c>
      <c r="D633" s="934">
        <v>270</v>
      </c>
      <c r="E633" s="934">
        <v>318</v>
      </c>
      <c r="F633" s="934">
        <v>293</v>
      </c>
      <c r="G633" s="934">
        <v>395</v>
      </c>
      <c r="H633" s="464">
        <v>560</v>
      </c>
      <c r="I633" s="465">
        <f t="shared" si="151"/>
        <v>2638</v>
      </c>
    </row>
    <row r="634" spans="1:9" ht="16.5">
      <c r="A634" s="463" t="s">
        <v>278</v>
      </c>
      <c r="B634" s="934">
        <v>75</v>
      </c>
      <c r="C634" s="934">
        <v>165</v>
      </c>
      <c r="D634" s="934">
        <v>177</v>
      </c>
      <c r="E634" s="934">
        <v>182</v>
      </c>
      <c r="F634" s="934">
        <v>223</v>
      </c>
      <c r="G634" s="934">
        <v>195</v>
      </c>
      <c r="H634" s="464">
        <v>319</v>
      </c>
      <c r="I634" s="465">
        <f t="shared" si="151"/>
        <v>1336</v>
      </c>
    </row>
    <row r="635" spans="1:9" ht="16.5">
      <c r="A635" s="463" t="s">
        <v>279</v>
      </c>
      <c r="B635" s="934">
        <v>523</v>
      </c>
      <c r="C635" s="934">
        <v>277</v>
      </c>
      <c r="D635" s="934">
        <v>305</v>
      </c>
      <c r="E635" s="934">
        <v>267</v>
      </c>
      <c r="F635" s="934">
        <v>380</v>
      </c>
      <c r="G635" s="934">
        <v>544</v>
      </c>
      <c r="H635" s="464">
        <v>521</v>
      </c>
      <c r="I635" s="465">
        <f t="shared" si="151"/>
        <v>2817</v>
      </c>
    </row>
    <row r="636" spans="1:9" ht="16.5">
      <c r="A636" s="463" t="s">
        <v>280</v>
      </c>
      <c r="B636" s="934">
        <v>230</v>
      </c>
      <c r="C636" s="934">
        <v>308</v>
      </c>
      <c r="D636" s="934">
        <v>191</v>
      </c>
      <c r="E636" s="934">
        <v>215</v>
      </c>
      <c r="F636" s="934">
        <v>258</v>
      </c>
      <c r="G636" s="934">
        <v>488</v>
      </c>
      <c r="H636" s="464">
        <v>564</v>
      </c>
      <c r="I636" s="465">
        <f t="shared" si="151"/>
        <v>2254</v>
      </c>
    </row>
    <row r="637" spans="1:9" ht="16.5">
      <c r="A637" s="463" t="s">
        <v>281</v>
      </c>
      <c r="B637" s="934">
        <v>150</v>
      </c>
      <c r="C637" s="934">
        <v>65</v>
      </c>
      <c r="D637" s="934">
        <v>64</v>
      </c>
      <c r="E637" s="934">
        <v>88</v>
      </c>
      <c r="F637" s="934">
        <v>88</v>
      </c>
      <c r="G637" s="934">
        <v>119</v>
      </c>
      <c r="H637" s="464">
        <v>109</v>
      </c>
      <c r="I637" s="465">
        <f t="shared" si="151"/>
        <v>683</v>
      </c>
    </row>
    <row r="638" spans="1:9" ht="16.5">
      <c r="A638" s="463" t="s">
        <v>282</v>
      </c>
      <c r="B638" s="934">
        <v>30</v>
      </c>
      <c r="C638" s="934">
        <v>20</v>
      </c>
      <c r="D638" s="934">
        <v>20</v>
      </c>
      <c r="E638" s="934">
        <v>24</v>
      </c>
      <c r="F638" s="934">
        <v>23</v>
      </c>
      <c r="G638" s="934">
        <v>16</v>
      </c>
      <c r="H638" s="464">
        <v>41</v>
      </c>
      <c r="I638" s="465">
        <f t="shared" si="151"/>
        <v>174</v>
      </c>
    </row>
    <row r="639" spans="1:9" ht="16.5">
      <c r="A639" s="463" t="s">
        <v>283</v>
      </c>
      <c r="B639" s="934">
        <v>37</v>
      </c>
      <c r="C639" s="934">
        <v>26</v>
      </c>
      <c r="D639" s="934">
        <v>24</v>
      </c>
      <c r="E639" s="934">
        <v>19</v>
      </c>
      <c r="F639" s="934">
        <v>24</v>
      </c>
      <c r="G639" s="934">
        <v>24</v>
      </c>
      <c r="H639" s="464">
        <v>45</v>
      </c>
      <c r="I639" s="465">
        <f t="shared" si="151"/>
        <v>199</v>
      </c>
    </row>
    <row r="640" spans="1:9" ht="16.5">
      <c r="A640" s="463" t="s">
        <v>284</v>
      </c>
      <c r="B640" s="934">
        <v>111</v>
      </c>
      <c r="C640" s="934">
        <v>39</v>
      </c>
      <c r="D640" s="934">
        <v>31</v>
      </c>
      <c r="E640" s="934">
        <v>23</v>
      </c>
      <c r="F640" s="934">
        <v>43</v>
      </c>
      <c r="G640" s="934">
        <v>52</v>
      </c>
      <c r="H640" s="464">
        <v>67</v>
      </c>
      <c r="I640" s="465">
        <f t="shared" si="151"/>
        <v>366</v>
      </c>
    </row>
    <row r="641" spans="1:9" ht="16.5">
      <c r="A641" s="463" t="s">
        <v>36</v>
      </c>
      <c r="B641" s="934">
        <v>123</v>
      </c>
      <c r="C641" s="934">
        <v>72</v>
      </c>
      <c r="D641" s="934">
        <v>56</v>
      </c>
      <c r="E641" s="934">
        <v>55</v>
      </c>
      <c r="F641" s="934">
        <v>51</v>
      </c>
      <c r="G641" s="934">
        <v>78</v>
      </c>
      <c r="H641" s="464">
        <v>134</v>
      </c>
      <c r="I641" s="465">
        <f t="shared" si="151"/>
        <v>569</v>
      </c>
    </row>
    <row r="642" spans="1:9">
      <c r="A642" s="1607" t="s">
        <v>49</v>
      </c>
      <c r="B642" s="1608"/>
      <c r="C642" s="1608"/>
      <c r="D642" s="1608"/>
      <c r="E642" s="1608"/>
      <c r="F642" s="1608"/>
      <c r="G642" s="1608"/>
      <c r="H642" s="1608"/>
      <c r="I642" s="1609"/>
    </row>
    <row r="643" spans="1:9">
      <c r="A643" s="461" t="s">
        <v>992</v>
      </c>
      <c r="B643" s="531">
        <v>44430</v>
      </c>
      <c r="C643" s="531">
        <v>44431</v>
      </c>
      <c r="D643" s="531">
        <v>44432</v>
      </c>
      <c r="E643" s="531">
        <v>44433</v>
      </c>
      <c r="F643" s="531">
        <v>44434</v>
      </c>
      <c r="G643" s="531">
        <v>44435</v>
      </c>
      <c r="H643" s="531">
        <v>44436</v>
      </c>
      <c r="I643" s="462" t="s">
        <v>1000</v>
      </c>
    </row>
    <row r="644" spans="1:9" ht="16.5">
      <c r="A644" s="463" t="s">
        <v>54</v>
      </c>
      <c r="B644" s="934">
        <v>60</v>
      </c>
      <c r="C644" s="934">
        <v>85</v>
      </c>
      <c r="D644" s="934">
        <v>84</v>
      </c>
      <c r="E644" s="934">
        <v>77</v>
      </c>
      <c r="F644" s="934"/>
      <c r="G644" s="934">
        <v>138</v>
      </c>
      <c r="H644" s="934">
        <v>268</v>
      </c>
      <c r="I644" s="465">
        <f t="shared" ref="I644:I653" si="152">SUM(B644:H644)</f>
        <v>712</v>
      </c>
    </row>
    <row r="645" spans="1:9" ht="16.5">
      <c r="A645" s="463" t="s">
        <v>277</v>
      </c>
      <c r="B645" s="934">
        <v>242</v>
      </c>
      <c r="C645" s="934">
        <v>101</v>
      </c>
      <c r="D645" s="934">
        <v>110</v>
      </c>
      <c r="E645" s="934">
        <v>131</v>
      </c>
      <c r="F645" s="934">
        <v>137</v>
      </c>
      <c r="G645" s="934">
        <v>247</v>
      </c>
      <c r="H645" s="934">
        <v>271</v>
      </c>
      <c r="I645" s="465">
        <f t="shared" si="152"/>
        <v>1239</v>
      </c>
    </row>
    <row r="646" spans="1:9" ht="16.5">
      <c r="A646" s="463" t="s">
        <v>278</v>
      </c>
      <c r="B646" s="934">
        <v>51</v>
      </c>
      <c r="C646" s="934">
        <v>76</v>
      </c>
      <c r="D646" s="934">
        <v>87</v>
      </c>
      <c r="E646" s="934">
        <v>79</v>
      </c>
      <c r="F646" s="934">
        <v>112</v>
      </c>
      <c r="G646" s="934">
        <v>127</v>
      </c>
      <c r="H646" s="934">
        <v>150</v>
      </c>
      <c r="I646" s="465">
        <f t="shared" si="152"/>
        <v>682</v>
      </c>
    </row>
    <row r="647" spans="1:9" ht="16.5">
      <c r="A647" s="463" t="s">
        <v>279</v>
      </c>
      <c r="B647" s="934">
        <v>199</v>
      </c>
      <c r="C647" s="934">
        <v>103</v>
      </c>
      <c r="D647" s="934">
        <v>110</v>
      </c>
      <c r="E647" s="934">
        <v>107</v>
      </c>
      <c r="F647" s="934">
        <v>152</v>
      </c>
      <c r="G647" s="934">
        <v>195</v>
      </c>
      <c r="H647" s="934">
        <v>248</v>
      </c>
      <c r="I647" s="465">
        <f t="shared" si="152"/>
        <v>1114</v>
      </c>
    </row>
    <row r="648" spans="1:9" ht="16.5">
      <c r="A648" s="463" t="s">
        <v>280</v>
      </c>
      <c r="B648" s="934">
        <v>139</v>
      </c>
      <c r="C648" s="934">
        <v>153</v>
      </c>
      <c r="D648" s="934">
        <v>140</v>
      </c>
      <c r="E648" s="934">
        <v>125</v>
      </c>
      <c r="F648" s="934">
        <v>169</v>
      </c>
      <c r="G648" s="934">
        <v>235</v>
      </c>
      <c r="H648" s="934">
        <v>330</v>
      </c>
      <c r="I648" s="465">
        <f t="shared" si="152"/>
        <v>1291</v>
      </c>
    </row>
    <row r="649" spans="1:9" ht="16.5">
      <c r="A649" s="463" t="s">
        <v>281</v>
      </c>
      <c r="B649" s="934">
        <v>85</v>
      </c>
      <c r="C649" s="934">
        <v>35</v>
      </c>
      <c r="D649" s="934">
        <v>55</v>
      </c>
      <c r="E649" s="934">
        <v>37</v>
      </c>
      <c r="F649" s="934">
        <v>47</v>
      </c>
      <c r="G649" s="934">
        <v>75</v>
      </c>
      <c r="H649" s="934">
        <v>95</v>
      </c>
      <c r="I649" s="465">
        <f t="shared" si="152"/>
        <v>429</v>
      </c>
    </row>
    <row r="650" spans="1:9" ht="16.5">
      <c r="A650" s="463" t="s">
        <v>282</v>
      </c>
      <c r="B650" s="934">
        <v>28</v>
      </c>
      <c r="C650" s="934">
        <v>18</v>
      </c>
      <c r="D650" s="934">
        <v>19</v>
      </c>
      <c r="E650" s="934">
        <v>21</v>
      </c>
      <c r="F650" s="934">
        <v>17</v>
      </c>
      <c r="G650" s="934">
        <v>14</v>
      </c>
      <c r="H650" s="934">
        <v>35</v>
      </c>
      <c r="I650" s="465">
        <f t="shared" si="152"/>
        <v>152</v>
      </c>
    </row>
    <row r="651" spans="1:9" ht="16.5">
      <c r="A651" s="463" t="s">
        <v>283</v>
      </c>
      <c r="B651" s="934">
        <v>30</v>
      </c>
      <c r="C651" s="934">
        <v>21</v>
      </c>
      <c r="D651" s="934">
        <v>17</v>
      </c>
      <c r="E651" s="934">
        <v>15</v>
      </c>
      <c r="F651" s="934">
        <v>16</v>
      </c>
      <c r="G651" s="934">
        <v>21</v>
      </c>
      <c r="H651" s="934">
        <v>36</v>
      </c>
      <c r="I651" s="465">
        <f t="shared" si="152"/>
        <v>156</v>
      </c>
    </row>
    <row r="652" spans="1:9" ht="16.5">
      <c r="A652" s="463" t="s">
        <v>284</v>
      </c>
      <c r="B652" s="934">
        <v>38</v>
      </c>
      <c r="C652" s="934">
        <v>14</v>
      </c>
      <c r="D652" s="934">
        <v>23</v>
      </c>
      <c r="E652" s="934">
        <v>13</v>
      </c>
      <c r="F652" s="934">
        <v>20</v>
      </c>
      <c r="G652" s="934">
        <v>49</v>
      </c>
      <c r="H652" s="934">
        <v>53</v>
      </c>
      <c r="I652" s="465">
        <f t="shared" si="152"/>
        <v>210</v>
      </c>
    </row>
    <row r="653" spans="1:9" ht="16.5">
      <c r="A653" s="463" t="s">
        <v>36</v>
      </c>
      <c r="B653" s="934">
        <v>80</v>
      </c>
      <c r="C653" s="934">
        <v>34</v>
      </c>
      <c r="D653" s="934">
        <v>26</v>
      </c>
      <c r="E653" s="934">
        <v>32</v>
      </c>
      <c r="F653" s="934">
        <v>38</v>
      </c>
      <c r="G653" s="934">
        <v>56</v>
      </c>
      <c r="H653" s="934">
        <v>104</v>
      </c>
      <c r="I653" s="465">
        <f t="shared" si="152"/>
        <v>370</v>
      </c>
    </row>
    <row r="654" spans="1:9">
      <c r="A654" s="1607"/>
      <c r="B654" s="1608"/>
      <c r="C654" s="1608"/>
      <c r="D654" s="1608"/>
      <c r="E654" s="1608"/>
      <c r="F654" s="1608"/>
      <c r="G654" s="1608"/>
      <c r="H654" s="1608"/>
      <c r="I654" s="1609"/>
    </row>
    <row r="655" spans="1:9">
      <c r="A655" s="461" t="s">
        <v>992</v>
      </c>
      <c r="B655" s="531">
        <v>44430</v>
      </c>
      <c r="C655" s="531">
        <v>44431</v>
      </c>
      <c r="D655" s="531">
        <v>44432</v>
      </c>
      <c r="E655" s="531">
        <v>44433</v>
      </c>
      <c r="F655" s="531">
        <v>44434</v>
      </c>
      <c r="G655" s="531">
        <v>44435</v>
      </c>
      <c r="H655" s="531">
        <v>44436</v>
      </c>
      <c r="I655" s="462" t="s">
        <v>1000</v>
      </c>
    </row>
    <row r="656" spans="1:9" ht="16.5">
      <c r="A656" s="463" t="s">
        <v>54</v>
      </c>
      <c r="B656" s="464">
        <f t="shared" ref="B656:H665" si="153">B644/B632*100</f>
        <v>40</v>
      </c>
      <c r="C656" s="464">
        <f t="shared" si="153"/>
        <v>45.945945945945951</v>
      </c>
      <c r="D656" s="464">
        <f t="shared" si="153"/>
        <v>46.153846153846153</v>
      </c>
      <c r="E656" s="464">
        <f t="shared" si="153"/>
        <v>37.560975609756099</v>
      </c>
      <c r="F656" s="464">
        <f t="shared" si="153"/>
        <v>0</v>
      </c>
      <c r="G656" s="464">
        <f t="shared" si="153"/>
        <v>40.233236151603499</v>
      </c>
      <c r="H656" s="464">
        <f t="shared" si="153"/>
        <v>46.853146853146853</v>
      </c>
      <c r="I656" s="465">
        <f t="shared" ref="I656:I665" si="154">AVERAGE(B656:H656)</f>
        <v>36.678164387756929</v>
      </c>
    </row>
    <row r="657" spans="1:9" ht="16.5">
      <c r="A657" s="463" t="s">
        <v>277</v>
      </c>
      <c r="B657" s="464">
        <f t="shared" si="153"/>
        <v>42.530755711775043</v>
      </c>
      <c r="C657" s="464">
        <f t="shared" si="153"/>
        <v>43.347639484978536</v>
      </c>
      <c r="D657" s="464">
        <f t="shared" si="153"/>
        <v>40.74074074074074</v>
      </c>
      <c r="E657" s="464">
        <f t="shared" si="153"/>
        <v>41.19496855345912</v>
      </c>
      <c r="F657" s="464">
        <f t="shared" si="153"/>
        <v>46.757679180887372</v>
      </c>
      <c r="G657" s="464">
        <f t="shared" si="153"/>
        <v>62.531645569620252</v>
      </c>
      <c r="H657" s="464">
        <f t="shared" si="153"/>
        <v>48.392857142857146</v>
      </c>
      <c r="I657" s="465">
        <f t="shared" si="154"/>
        <v>46.499469483474037</v>
      </c>
    </row>
    <row r="658" spans="1:9" ht="16.5">
      <c r="A658" s="463" t="s">
        <v>278</v>
      </c>
      <c r="B658" s="464">
        <f t="shared" si="153"/>
        <v>68</v>
      </c>
      <c r="C658" s="464">
        <f t="shared" si="153"/>
        <v>46.060606060606062</v>
      </c>
      <c r="D658" s="464">
        <f t="shared" si="153"/>
        <v>49.152542372881356</v>
      </c>
      <c r="E658" s="464">
        <f t="shared" si="153"/>
        <v>43.406593406593409</v>
      </c>
      <c r="F658" s="464">
        <f t="shared" si="153"/>
        <v>50.224215246636774</v>
      </c>
      <c r="G658" s="464">
        <f t="shared" si="153"/>
        <v>65.128205128205124</v>
      </c>
      <c r="H658" s="464">
        <f t="shared" si="153"/>
        <v>47.021943573667713</v>
      </c>
      <c r="I658" s="465">
        <f t="shared" si="154"/>
        <v>52.713443684084346</v>
      </c>
    </row>
    <row r="659" spans="1:9" ht="16.5">
      <c r="A659" s="463" t="s">
        <v>279</v>
      </c>
      <c r="B659" s="464">
        <f t="shared" si="153"/>
        <v>38.049713193116638</v>
      </c>
      <c r="C659" s="464">
        <f t="shared" si="153"/>
        <v>37.184115523465707</v>
      </c>
      <c r="D659" s="464">
        <f t="shared" si="153"/>
        <v>36.065573770491802</v>
      </c>
      <c r="E659" s="464">
        <f t="shared" si="153"/>
        <v>40.074906367041194</v>
      </c>
      <c r="F659" s="464">
        <f t="shared" si="153"/>
        <v>40</v>
      </c>
      <c r="G659" s="464">
        <f t="shared" si="153"/>
        <v>35.845588235294116</v>
      </c>
      <c r="H659" s="464">
        <f t="shared" si="153"/>
        <v>47.600767754318618</v>
      </c>
      <c r="I659" s="465">
        <f t="shared" si="154"/>
        <v>39.260094977675443</v>
      </c>
    </row>
    <row r="660" spans="1:9" ht="16.5">
      <c r="A660" s="463" t="s">
        <v>280</v>
      </c>
      <c r="B660" s="464">
        <f t="shared" si="153"/>
        <v>60.434782608695649</v>
      </c>
      <c r="C660" s="464">
        <f t="shared" si="153"/>
        <v>49.675324675324681</v>
      </c>
      <c r="D660" s="464">
        <f t="shared" si="153"/>
        <v>73.298429319371721</v>
      </c>
      <c r="E660" s="464">
        <f t="shared" si="153"/>
        <v>58.139534883720934</v>
      </c>
      <c r="F660" s="464">
        <f t="shared" si="153"/>
        <v>65.503875968992247</v>
      </c>
      <c r="G660" s="464">
        <f t="shared" si="153"/>
        <v>48.155737704918032</v>
      </c>
      <c r="H660" s="464">
        <f t="shared" si="153"/>
        <v>58.51063829787234</v>
      </c>
      <c r="I660" s="465">
        <f t="shared" si="154"/>
        <v>59.102617636985087</v>
      </c>
    </row>
    <row r="661" spans="1:9" ht="16.5">
      <c r="A661" s="463" t="s">
        <v>281</v>
      </c>
      <c r="B661" s="468">
        <f t="shared" si="153"/>
        <v>56.666666666666664</v>
      </c>
      <c r="C661" s="468">
        <f t="shared" si="153"/>
        <v>53.846153846153847</v>
      </c>
      <c r="D661" s="468">
        <f t="shared" si="153"/>
        <v>85.9375</v>
      </c>
      <c r="E661" s="468">
        <f t="shared" si="153"/>
        <v>42.045454545454547</v>
      </c>
      <c r="F661" s="468">
        <f t="shared" si="153"/>
        <v>53.409090909090907</v>
      </c>
      <c r="G661" s="468">
        <f t="shared" si="153"/>
        <v>63.02521008403361</v>
      </c>
      <c r="H661" s="468">
        <f t="shared" si="153"/>
        <v>87.155963302752298</v>
      </c>
      <c r="I661" s="492">
        <f t="shared" si="154"/>
        <v>63.155148479164552</v>
      </c>
    </row>
    <row r="662" spans="1:9" ht="16.5">
      <c r="A662" s="463" t="s">
        <v>282</v>
      </c>
      <c r="B662" s="468">
        <f t="shared" si="153"/>
        <v>93.333333333333329</v>
      </c>
      <c r="C662" s="468">
        <f t="shared" si="153"/>
        <v>90</v>
      </c>
      <c r="D662" s="468">
        <f t="shared" si="153"/>
        <v>95</v>
      </c>
      <c r="E662" s="468">
        <f t="shared" si="153"/>
        <v>87.5</v>
      </c>
      <c r="F662" s="468">
        <f t="shared" si="153"/>
        <v>73.91304347826086</v>
      </c>
      <c r="G662" s="468">
        <f t="shared" si="153"/>
        <v>87.5</v>
      </c>
      <c r="H662" s="468">
        <f t="shared" si="153"/>
        <v>85.365853658536579</v>
      </c>
      <c r="I662" s="492">
        <f t="shared" si="154"/>
        <v>87.516032924304412</v>
      </c>
    </row>
    <row r="663" spans="1:9" ht="16.5">
      <c r="A663" s="463" t="s">
        <v>283</v>
      </c>
      <c r="B663" s="468">
        <f t="shared" si="153"/>
        <v>81.081081081081081</v>
      </c>
      <c r="C663" s="468">
        <f t="shared" si="153"/>
        <v>80.769230769230774</v>
      </c>
      <c r="D663" s="468">
        <f t="shared" si="153"/>
        <v>70.833333333333343</v>
      </c>
      <c r="E663" s="468">
        <f t="shared" si="153"/>
        <v>78.94736842105263</v>
      </c>
      <c r="F663" s="468">
        <f t="shared" si="153"/>
        <v>66.666666666666657</v>
      </c>
      <c r="G663" s="468">
        <f t="shared" si="153"/>
        <v>87.5</v>
      </c>
      <c r="H663" s="468">
        <f t="shared" si="153"/>
        <v>80</v>
      </c>
      <c r="I663" s="492">
        <f t="shared" si="154"/>
        <v>77.971097181623492</v>
      </c>
    </row>
    <row r="664" spans="1:9" ht="16.5">
      <c r="A664" s="463" t="s">
        <v>284</v>
      </c>
      <c r="B664" s="468">
        <f t="shared" si="153"/>
        <v>34.234234234234236</v>
      </c>
      <c r="C664" s="468">
        <f t="shared" si="153"/>
        <v>35.897435897435898</v>
      </c>
      <c r="D664" s="468">
        <f t="shared" si="153"/>
        <v>74.193548387096769</v>
      </c>
      <c r="E664" s="468">
        <f t="shared" si="153"/>
        <v>56.521739130434781</v>
      </c>
      <c r="F664" s="468">
        <f t="shared" si="153"/>
        <v>46.511627906976742</v>
      </c>
      <c r="G664" s="468">
        <f t="shared" si="153"/>
        <v>94.230769230769226</v>
      </c>
      <c r="H664" s="468">
        <f t="shared" si="153"/>
        <v>79.104477611940297</v>
      </c>
      <c r="I664" s="492">
        <f t="shared" si="154"/>
        <v>60.099118914126848</v>
      </c>
    </row>
    <row r="665" spans="1:9" ht="16.5">
      <c r="A665" s="463" t="s">
        <v>36</v>
      </c>
      <c r="B665" s="468">
        <f t="shared" si="153"/>
        <v>65.040650406504056</v>
      </c>
      <c r="C665" s="468">
        <f t="shared" si="153"/>
        <v>47.222222222222221</v>
      </c>
      <c r="D665" s="468">
        <f t="shared" si="153"/>
        <v>46.428571428571431</v>
      </c>
      <c r="E665" s="468">
        <f t="shared" si="153"/>
        <v>58.18181818181818</v>
      </c>
      <c r="F665" s="468">
        <f t="shared" si="153"/>
        <v>74.509803921568633</v>
      </c>
      <c r="G665" s="468">
        <f t="shared" si="153"/>
        <v>71.794871794871796</v>
      </c>
      <c r="H665" s="468">
        <f t="shared" si="153"/>
        <v>77.611940298507463</v>
      </c>
      <c r="I665" s="492">
        <f t="shared" si="154"/>
        <v>62.969982607723402</v>
      </c>
    </row>
    <row r="666" spans="1:9">
      <c r="A666" s="1607" t="s">
        <v>665</v>
      </c>
      <c r="B666" s="1608"/>
      <c r="C666" s="1608"/>
      <c r="D666" s="1608"/>
      <c r="E666" s="1608"/>
      <c r="F666" s="1608"/>
      <c r="G666" s="1608"/>
      <c r="H666" s="1608"/>
      <c r="I666" s="1609"/>
    </row>
    <row r="667" spans="1:9">
      <c r="A667" s="461" t="s">
        <v>992</v>
      </c>
      <c r="B667" s="531">
        <v>44430</v>
      </c>
      <c r="C667" s="531">
        <v>44431</v>
      </c>
      <c r="D667" s="531">
        <v>44432</v>
      </c>
      <c r="E667" s="531">
        <v>44433</v>
      </c>
      <c r="F667" s="531">
        <v>44434</v>
      </c>
      <c r="G667" s="531">
        <v>44435</v>
      </c>
      <c r="H667" s="531">
        <v>44436</v>
      </c>
      <c r="I667" s="462" t="s">
        <v>1000</v>
      </c>
    </row>
    <row r="668" spans="1:9" ht="16.5">
      <c r="A668" s="463" t="s">
        <v>54</v>
      </c>
      <c r="B668" s="467">
        <f t="shared" ref="B668:I673" si="155">B620/B644</f>
        <v>115.94666666666667</v>
      </c>
      <c r="C668" s="467">
        <f t="shared" si="155"/>
        <v>130.49105882352941</v>
      </c>
      <c r="D668" s="467">
        <f t="shared" si="155"/>
        <v>170.85559523809525</v>
      </c>
      <c r="E668" s="467">
        <f t="shared" si="155"/>
        <v>182.2048051948052</v>
      </c>
      <c r="F668" s="467" t="e">
        <f t="shared" si="155"/>
        <v>#DIV/0!</v>
      </c>
      <c r="G668" s="467">
        <f t="shared" si="155"/>
        <v>160.48000000000002</v>
      </c>
      <c r="H668" s="467">
        <f t="shared" si="155"/>
        <v>156.25123134328359</v>
      </c>
      <c r="I668" s="467">
        <f t="shared" si="155"/>
        <v>176.87786516853933</v>
      </c>
    </row>
    <row r="669" spans="1:9" ht="16.5">
      <c r="A669" s="463" t="s">
        <v>277</v>
      </c>
      <c r="B669" s="467">
        <f t="shared" si="155"/>
        <v>140.74388429752065</v>
      </c>
      <c r="C669" s="467">
        <f t="shared" si="155"/>
        <v>152.28227722772277</v>
      </c>
      <c r="D669" s="467">
        <f t="shared" si="155"/>
        <v>151.97454545454545</v>
      </c>
      <c r="E669" s="467">
        <f t="shared" si="155"/>
        <v>160.69206106870229</v>
      </c>
      <c r="F669" s="467">
        <f t="shared" si="155"/>
        <v>160.26313868613138</v>
      </c>
      <c r="G669" s="467">
        <f t="shared" si="155"/>
        <v>127.34668016194333</v>
      </c>
      <c r="H669" s="467">
        <f t="shared" si="155"/>
        <v>162.06036900369003</v>
      </c>
      <c r="I669" s="467">
        <f t="shared" si="155"/>
        <v>148.94062146892654</v>
      </c>
    </row>
    <row r="670" spans="1:9" ht="16.5">
      <c r="A670" s="463" t="s">
        <v>278</v>
      </c>
      <c r="B670" s="467">
        <f t="shared" si="155"/>
        <v>159.50666666666666</v>
      </c>
      <c r="C670" s="467">
        <f t="shared" si="155"/>
        <v>168.82828947368421</v>
      </c>
      <c r="D670" s="467">
        <f t="shared" si="155"/>
        <v>151.58678160919538</v>
      </c>
      <c r="E670" s="467">
        <f t="shared" si="155"/>
        <v>133.16405063291137</v>
      </c>
      <c r="F670" s="467">
        <f t="shared" si="155"/>
        <v>155.17982142857142</v>
      </c>
      <c r="G670" s="467">
        <f t="shared" si="155"/>
        <v>146.00338582677165</v>
      </c>
      <c r="H670" s="467">
        <f t="shared" si="155"/>
        <v>127.5724</v>
      </c>
      <c r="I670" s="467">
        <f t="shared" si="155"/>
        <v>146.23494134897359</v>
      </c>
    </row>
    <row r="671" spans="1:9" ht="16.5">
      <c r="A671" s="463" t="s">
        <v>279</v>
      </c>
      <c r="B671" s="467">
        <f t="shared" si="155"/>
        <v>164.77804020100504</v>
      </c>
      <c r="C671" s="467">
        <f t="shared" si="155"/>
        <v>138.24475728155338</v>
      </c>
      <c r="D671" s="467">
        <f t="shared" si="155"/>
        <v>134.64345454545455</v>
      </c>
      <c r="E671" s="467">
        <f t="shared" si="155"/>
        <v>165.83158878504673</v>
      </c>
      <c r="F671" s="467">
        <f t="shared" si="155"/>
        <v>191.1408552631579</v>
      </c>
      <c r="G671" s="467">
        <f t="shared" si="155"/>
        <v>160.59025641025642</v>
      </c>
      <c r="H671" s="467">
        <f t="shared" si="155"/>
        <v>152.86213709677418</v>
      </c>
      <c r="I671" s="467">
        <f t="shared" si="155"/>
        <v>159.66168761220825</v>
      </c>
    </row>
    <row r="672" spans="1:9" ht="16.5">
      <c r="A672" s="463" t="s">
        <v>280</v>
      </c>
      <c r="B672" s="467">
        <f t="shared" si="155"/>
        <v>159.17050359712232</v>
      </c>
      <c r="C672" s="467">
        <f t="shared" si="155"/>
        <v>139.6786274509804</v>
      </c>
      <c r="D672" s="467">
        <f t="shared" si="155"/>
        <v>152.42121428571429</v>
      </c>
      <c r="E672" s="467">
        <f t="shared" si="155"/>
        <v>153.78960000000001</v>
      </c>
      <c r="F672" s="467">
        <f t="shared" si="155"/>
        <v>164.91994082840236</v>
      </c>
      <c r="G672" s="467">
        <f t="shared" si="155"/>
        <v>160.43285106382979</v>
      </c>
      <c r="H672" s="467">
        <f t="shared" si="155"/>
        <v>161.62866666666667</v>
      </c>
      <c r="I672" s="467">
        <f t="shared" si="155"/>
        <v>157.21831913245546</v>
      </c>
    </row>
    <row r="673" spans="1:9" ht="16.5">
      <c r="A673" s="463" t="s">
        <v>281</v>
      </c>
      <c r="B673" s="467">
        <f t="shared" si="155"/>
        <v>137.16152941176469</v>
      </c>
      <c r="C673" s="467">
        <f t="shared" si="155"/>
        <v>117.062</v>
      </c>
      <c r="D673" s="467">
        <f t="shared" si="155"/>
        <v>110.9669090909091</v>
      </c>
      <c r="E673" s="467">
        <f t="shared" si="155"/>
        <v>215.6316216216216</v>
      </c>
      <c r="F673" s="467">
        <f t="shared" si="155"/>
        <v>132.72595744680851</v>
      </c>
      <c r="G673" s="467">
        <f t="shared" si="155"/>
        <v>114.25920000000001</v>
      </c>
      <c r="H673" s="467">
        <f t="shared" si="155"/>
        <v>180.33115789473683</v>
      </c>
      <c r="I673" s="467">
        <f t="shared" si="155"/>
        <v>144.00109557109556</v>
      </c>
    </row>
    <row r="674" spans="1:9" ht="16.5">
      <c r="A674" s="463" t="s">
        <v>282</v>
      </c>
      <c r="B674" s="467">
        <f t="shared" ref="B674:G677" si="156">B626/B650</f>
        <v>125.64642857142857</v>
      </c>
      <c r="C674" s="467">
        <f t="shared" si="156"/>
        <v>130.03944444444446</v>
      </c>
      <c r="D674" s="467">
        <f t="shared" si="156"/>
        <v>110.73157894736842</v>
      </c>
      <c r="E674" s="467">
        <f t="shared" si="156"/>
        <v>129.40761904761905</v>
      </c>
      <c r="F674" s="467">
        <f t="shared" si="156"/>
        <v>102.31294117647059</v>
      </c>
      <c r="G674" s="467">
        <f t="shared" si="156"/>
        <v>106.98071428571428</v>
      </c>
      <c r="H674" s="467">
        <f t="shared" ref="H674:H677" si="157">H626/H650</f>
        <v>156.85514285714285</v>
      </c>
      <c r="I674" s="467">
        <f>I626/I650</f>
        <v>127.67927631578948</v>
      </c>
    </row>
    <row r="675" spans="1:9" ht="16.5">
      <c r="A675" s="463" t="s">
        <v>283</v>
      </c>
      <c r="B675" s="467">
        <f t="shared" si="156"/>
        <v>94.915666666666667</v>
      </c>
      <c r="C675" s="467">
        <f t="shared" si="156"/>
        <v>97.817142857142855</v>
      </c>
      <c r="D675" s="467">
        <f t="shared" si="156"/>
        <v>146.73764705882354</v>
      </c>
      <c r="E675" s="467">
        <f t="shared" si="156"/>
        <v>107.374</v>
      </c>
      <c r="F675" s="467">
        <f t="shared" si="156"/>
        <v>84.609375</v>
      </c>
      <c r="G675" s="467">
        <f t="shared" si="156"/>
        <v>106.83</v>
      </c>
      <c r="H675" s="467">
        <f t="shared" si="157"/>
        <v>143.52388888888888</v>
      </c>
      <c r="I675" s="467">
        <f>I627/I651</f>
        <v>113.91551282051282</v>
      </c>
    </row>
    <row r="676" spans="1:9" ht="16.5">
      <c r="A676" s="463" t="s">
        <v>284</v>
      </c>
      <c r="B676" s="467">
        <f t="shared" si="156"/>
        <v>110.63578947368421</v>
      </c>
      <c r="C676" s="467">
        <f t="shared" si="156"/>
        <v>98.687857142857155</v>
      </c>
      <c r="D676" s="467">
        <f t="shared" si="156"/>
        <v>137.93608695652173</v>
      </c>
      <c r="E676" s="467">
        <f t="shared" si="156"/>
        <v>121.11846153846153</v>
      </c>
      <c r="F676" s="467">
        <f t="shared" si="156"/>
        <v>120.325</v>
      </c>
      <c r="G676" s="467">
        <f t="shared" si="156"/>
        <v>138.98081632653063</v>
      </c>
      <c r="H676" s="467">
        <f t="shared" si="157"/>
        <v>119.51377358490565</v>
      </c>
      <c r="I676" s="467">
        <f>I628/I652</f>
        <v>123.2554761904762</v>
      </c>
    </row>
    <row r="677" spans="1:9" ht="16.5">
      <c r="A677" s="463" t="s">
        <v>36</v>
      </c>
      <c r="B677" s="467">
        <f t="shared" si="156"/>
        <v>132.235375</v>
      </c>
      <c r="C677" s="467">
        <f t="shared" si="156"/>
        <v>149.89794117647057</v>
      </c>
      <c r="D677" s="467">
        <f t="shared" si="156"/>
        <v>101.86807692307693</v>
      </c>
      <c r="E677" s="467">
        <f t="shared" si="156"/>
        <v>153.00593749999999</v>
      </c>
      <c r="F677" s="467">
        <f t="shared" si="156"/>
        <v>93.354473684210518</v>
      </c>
      <c r="G677" s="467">
        <f t="shared" si="156"/>
        <v>112.55285714285715</v>
      </c>
      <c r="H677" s="467">
        <f t="shared" si="157"/>
        <v>128.41374999999999</v>
      </c>
      <c r="I677" s="467">
        <f>I629/I653</f>
        <v>125.47454054054054</v>
      </c>
    </row>
    <row r="679" spans="1:9" ht="23.25">
      <c r="A679" s="1602" t="s">
        <v>1049</v>
      </c>
      <c r="B679" s="1603"/>
      <c r="C679" s="1603"/>
      <c r="D679" s="1603"/>
      <c r="E679" s="1603"/>
      <c r="F679" s="1603"/>
      <c r="G679" s="1603"/>
      <c r="H679" s="1603"/>
      <c r="I679" s="1603"/>
    </row>
    <row r="680" spans="1:9">
      <c r="A680" s="1604" t="s">
        <v>991</v>
      </c>
      <c r="B680" s="1605"/>
      <c r="C680" s="1605"/>
      <c r="D680" s="1605"/>
      <c r="E680" s="1605"/>
      <c r="F680" s="1605"/>
      <c r="G680" s="1605"/>
      <c r="H680" s="1605"/>
      <c r="I680" s="1606"/>
    </row>
    <row r="681" spans="1:9">
      <c r="A681" s="461" t="s">
        <v>992</v>
      </c>
      <c r="B681" s="531">
        <v>44437</v>
      </c>
      <c r="C681" s="531">
        <v>44438</v>
      </c>
      <c r="D681" s="531">
        <v>44439</v>
      </c>
      <c r="E681" s="531">
        <v>44440</v>
      </c>
      <c r="F681" s="531">
        <v>44441</v>
      </c>
      <c r="G681" s="531">
        <v>44442</v>
      </c>
      <c r="H681" s="531">
        <v>44443</v>
      </c>
      <c r="I681" s="462" t="s">
        <v>1000</v>
      </c>
    </row>
    <row r="682" spans="1:9" ht="16.5">
      <c r="A682" s="463" t="s">
        <v>54</v>
      </c>
      <c r="B682" s="467">
        <v>9410.31</v>
      </c>
      <c r="C682" s="467">
        <v>13193.53</v>
      </c>
      <c r="D682" s="467">
        <v>14766.04</v>
      </c>
      <c r="E682" s="467">
        <v>14057.59</v>
      </c>
      <c r="F682" s="467">
        <v>18516.53</v>
      </c>
      <c r="G682" s="467">
        <v>28107.11</v>
      </c>
      <c r="H682" s="467">
        <v>37647.699999999997</v>
      </c>
      <c r="I682" s="466">
        <f t="shared" ref="I682:I691" si="158">SUM(B682:H682)</f>
        <v>135698.81</v>
      </c>
    </row>
    <row r="683" spans="1:9" ht="16.5">
      <c r="A683" s="463" t="s">
        <v>277</v>
      </c>
      <c r="B683" s="467">
        <v>33801.75</v>
      </c>
      <c r="C683" s="467">
        <v>17101.53</v>
      </c>
      <c r="D683" s="467">
        <v>14194.76</v>
      </c>
      <c r="E683" s="467">
        <v>18946.009999999998</v>
      </c>
      <c r="F683" s="467">
        <v>19349.669999999998</v>
      </c>
      <c r="G683" s="467">
        <v>32732.81</v>
      </c>
      <c r="H683" s="467">
        <v>41677.040000000001</v>
      </c>
      <c r="I683" s="466">
        <f t="shared" si="158"/>
        <v>177803.57</v>
      </c>
    </row>
    <row r="684" spans="1:9" ht="16.5">
      <c r="A684" s="463" t="s">
        <v>278</v>
      </c>
      <c r="B684" s="467">
        <v>6575.9</v>
      </c>
      <c r="C684" s="467">
        <v>15011.66</v>
      </c>
      <c r="D684" s="467">
        <v>12006.7</v>
      </c>
      <c r="E684" s="467">
        <v>9529.2099999999991</v>
      </c>
      <c r="F684" s="467">
        <v>15099.56</v>
      </c>
      <c r="G684" s="467">
        <v>18366.95</v>
      </c>
      <c r="H684" s="467">
        <v>22242.34</v>
      </c>
      <c r="I684" s="466">
        <f t="shared" si="158"/>
        <v>98832.319999999992</v>
      </c>
    </row>
    <row r="685" spans="1:9" ht="16.5">
      <c r="A685" s="463" t="s">
        <v>279</v>
      </c>
      <c r="B685" s="467">
        <v>29159.49</v>
      </c>
      <c r="C685" s="467">
        <v>15999.05</v>
      </c>
      <c r="D685" s="467">
        <v>20703.53</v>
      </c>
      <c r="E685" s="467">
        <v>18465.88</v>
      </c>
      <c r="F685" s="467">
        <v>21414.16</v>
      </c>
      <c r="G685" s="467">
        <v>30906.12</v>
      </c>
      <c r="H685" s="467">
        <v>41715.760000000002</v>
      </c>
      <c r="I685" s="466">
        <f t="shared" si="158"/>
        <v>178363.99000000002</v>
      </c>
    </row>
    <row r="686" spans="1:9" ht="16.5">
      <c r="A686" s="463" t="s">
        <v>280</v>
      </c>
      <c r="B686" s="467">
        <v>24859.759999999998</v>
      </c>
      <c r="C686" s="467">
        <v>21806.85</v>
      </c>
      <c r="D686" s="467">
        <v>19431.66</v>
      </c>
      <c r="E686" s="467">
        <v>25441.08</v>
      </c>
      <c r="F686" s="467">
        <v>27829.15</v>
      </c>
      <c r="G686" s="467">
        <v>39551.97</v>
      </c>
      <c r="H686" s="467">
        <v>45369.54</v>
      </c>
      <c r="I686" s="466">
        <f t="shared" si="158"/>
        <v>204290.01</v>
      </c>
    </row>
    <row r="687" spans="1:9" ht="16.5">
      <c r="A687" s="463" t="s">
        <v>281</v>
      </c>
      <c r="B687" s="467">
        <v>4138.99</v>
      </c>
      <c r="C687" s="467">
        <v>5732.56</v>
      </c>
      <c r="D687" s="467">
        <v>8216.41</v>
      </c>
      <c r="E687" s="467">
        <v>7773.36</v>
      </c>
      <c r="F687" s="467">
        <v>6173</v>
      </c>
      <c r="G687" s="467">
        <v>10890.03</v>
      </c>
      <c r="H687" s="467">
        <v>14377.29</v>
      </c>
      <c r="I687" s="466">
        <f t="shared" si="158"/>
        <v>57301.64</v>
      </c>
    </row>
    <row r="688" spans="1:9" ht="16.5">
      <c r="A688" s="463" t="s">
        <v>282</v>
      </c>
      <c r="B688" s="467">
        <v>1904.54</v>
      </c>
      <c r="C688" s="467">
        <v>632.89</v>
      </c>
      <c r="D688" s="467">
        <v>2180.67</v>
      </c>
      <c r="E688" s="467">
        <v>3889.32</v>
      </c>
      <c r="F688" s="467">
        <v>777.84</v>
      </c>
      <c r="G688" s="467">
        <v>3149.59</v>
      </c>
      <c r="H688" s="467">
        <v>4093.06</v>
      </c>
      <c r="I688" s="466">
        <f t="shared" si="158"/>
        <v>16627.91</v>
      </c>
    </row>
    <row r="689" spans="1:9" ht="16.5">
      <c r="A689" s="463" t="s">
        <v>283</v>
      </c>
      <c r="B689" s="467">
        <v>1056.8499999999999</v>
      </c>
      <c r="C689" s="467">
        <v>448.89</v>
      </c>
      <c r="D689" s="467">
        <v>403.9</v>
      </c>
      <c r="E689" s="467">
        <v>994.86</v>
      </c>
      <c r="F689" s="467">
        <v>1196.69</v>
      </c>
      <c r="G689" s="467">
        <v>938.74</v>
      </c>
      <c r="H689" s="467">
        <v>2671.56</v>
      </c>
      <c r="I689" s="466">
        <f t="shared" si="158"/>
        <v>7711.49</v>
      </c>
    </row>
    <row r="690" spans="1:9" ht="16.5">
      <c r="A690" s="463" t="s">
        <v>284</v>
      </c>
      <c r="B690" s="467">
        <v>5782.72</v>
      </c>
      <c r="C690" s="467">
        <v>1259.8800000000001</v>
      </c>
      <c r="D690" s="467">
        <v>2393.4499999999998</v>
      </c>
      <c r="E690" s="467">
        <v>1509.64</v>
      </c>
      <c r="F690" s="467">
        <v>3691.1</v>
      </c>
      <c r="G690" s="467">
        <v>3887.5</v>
      </c>
      <c r="H690" s="467">
        <v>10174.24</v>
      </c>
      <c r="I690" s="466">
        <f t="shared" si="158"/>
        <v>28698.53</v>
      </c>
    </row>
    <row r="691" spans="1:9" ht="16.5">
      <c r="A691" s="463" t="s">
        <v>36</v>
      </c>
      <c r="B691" s="467">
        <v>5354.27</v>
      </c>
      <c r="C691" s="467">
        <v>3758.41</v>
      </c>
      <c r="D691" s="467">
        <v>5631.42</v>
      </c>
      <c r="E691" s="467">
        <v>5275.11</v>
      </c>
      <c r="F691" s="467">
        <v>4406.18</v>
      </c>
      <c r="G691" s="467">
        <v>6522.81</v>
      </c>
      <c r="H691" s="467">
        <v>15445.84</v>
      </c>
      <c r="I691" s="466">
        <f t="shared" si="158"/>
        <v>46394.04</v>
      </c>
    </row>
    <row r="692" spans="1:9">
      <c r="A692" s="1607" t="s">
        <v>1050</v>
      </c>
      <c r="B692" s="1608"/>
      <c r="C692" s="1608"/>
      <c r="D692" s="1608"/>
      <c r="E692" s="1608"/>
      <c r="F692" s="1608"/>
      <c r="G692" s="1608"/>
      <c r="H692" s="1608"/>
      <c r="I692" s="1609"/>
    </row>
    <row r="693" spans="1:9">
      <c r="A693" s="461" t="s">
        <v>992</v>
      </c>
      <c r="B693" s="531">
        <v>44437</v>
      </c>
      <c r="C693" s="531">
        <v>44438</v>
      </c>
      <c r="D693" s="531">
        <v>44439</v>
      </c>
      <c r="E693" s="531">
        <v>44440</v>
      </c>
      <c r="F693" s="531">
        <v>44441</v>
      </c>
      <c r="G693" s="531">
        <v>44442</v>
      </c>
      <c r="H693" s="531">
        <v>44443</v>
      </c>
      <c r="I693" s="462" t="s">
        <v>1000</v>
      </c>
    </row>
    <row r="694" spans="1:9" ht="16.5">
      <c r="A694" s="463" t="s">
        <v>54</v>
      </c>
      <c r="B694" s="934">
        <v>153</v>
      </c>
      <c r="C694" s="934">
        <v>197</v>
      </c>
      <c r="D694" s="934">
        <v>203</v>
      </c>
      <c r="E694" s="934">
        <v>161</v>
      </c>
      <c r="F694" s="934">
        <v>264</v>
      </c>
      <c r="G694" s="934">
        <v>312</v>
      </c>
      <c r="H694" s="464">
        <v>529</v>
      </c>
      <c r="I694" s="465">
        <f t="shared" ref="I694:I703" si="159">SUM(B694:H694)</f>
        <v>1819</v>
      </c>
    </row>
    <row r="695" spans="1:9" ht="16.5">
      <c r="A695" s="463" t="s">
        <v>277</v>
      </c>
      <c r="B695" s="934">
        <v>495</v>
      </c>
      <c r="C695" s="934">
        <v>259</v>
      </c>
      <c r="D695" s="934">
        <v>205</v>
      </c>
      <c r="E695" s="934">
        <v>264</v>
      </c>
      <c r="F695" s="934">
        <v>268</v>
      </c>
      <c r="G695" s="934">
        <v>393</v>
      </c>
      <c r="H695" s="464">
        <v>603</v>
      </c>
      <c r="I695" s="465">
        <f t="shared" si="159"/>
        <v>2487</v>
      </c>
    </row>
    <row r="696" spans="1:9" ht="16.5">
      <c r="A696" s="463" t="s">
        <v>278</v>
      </c>
      <c r="B696" s="934">
        <v>97</v>
      </c>
      <c r="C696" s="934">
        <v>205</v>
      </c>
      <c r="D696" s="934">
        <v>176</v>
      </c>
      <c r="E696" s="934">
        <v>192</v>
      </c>
      <c r="F696" s="934">
        <v>235</v>
      </c>
      <c r="G696" s="934">
        <v>274</v>
      </c>
      <c r="H696" s="464">
        <v>332</v>
      </c>
      <c r="I696" s="465">
        <f t="shared" si="159"/>
        <v>1511</v>
      </c>
    </row>
    <row r="697" spans="1:9" ht="16.5">
      <c r="A697" s="463" t="s">
        <v>279</v>
      </c>
      <c r="B697" s="934">
        <v>585</v>
      </c>
      <c r="C697" s="934">
        <v>296</v>
      </c>
      <c r="D697" s="934">
        <v>282</v>
      </c>
      <c r="E697" s="934">
        <v>277</v>
      </c>
      <c r="F697" s="934">
        <v>308</v>
      </c>
      <c r="G697" s="934">
        <v>458</v>
      </c>
      <c r="H697" s="464">
        <v>607</v>
      </c>
      <c r="I697" s="465">
        <f t="shared" si="159"/>
        <v>2813</v>
      </c>
    </row>
    <row r="698" spans="1:9" ht="16.5">
      <c r="A698" s="463" t="s">
        <v>280</v>
      </c>
      <c r="B698" s="934">
        <v>188</v>
      </c>
      <c r="C698" s="934">
        <v>271</v>
      </c>
      <c r="D698" s="934">
        <v>247</v>
      </c>
      <c r="E698" s="934">
        <v>290</v>
      </c>
      <c r="F698" s="934">
        <v>325</v>
      </c>
      <c r="G698" s="934">
        <v>435</v>
      </c>
      <c r="H698" s="464">
        <v>546</v>
      </c>
      <c r="I698" s="465">
        <f t="shared" si="159"/>
        <v>2302</v>
      </c>
    </row>
    <row r="699" spans="1:9" ht="16.5">
      <c r="A699" s="463" t="s">
        <v>281</v>
      </c>
      <c r="B699" s="934">
        <v>44</v>
      </c>
      <c r="C699" s="934">
        <v>46</v>
      </c>
      <c r="D699" s="934">
        <v>103</v>
      </c>
      <c r="E699" s="934">
        <v>76</v>
      </c>
      <c r="F699" s="934">
        <v>82</v>
      </c>
      <c r="G699" s="934">
        <v>109</v>
      </c>
      <c r="H699" s="464">
        <v>156</v>
      </c>
      <c r="I699" s="465">
        <f t="shared" si="159"/>
        <v>616</v>
      </c>
    </row>
    <row r="700" spans="1:9" ht="16.5">
      <c r="A700" s="463" t="s">
        <v>282</v>
      </c>
      <c r="B700" s="934">
        <v>21</v>
      </c>
      <c r="C700" s="934">
        <v>4</v>
      </c>
      <c r="D700" s="934">
        <v>25</v>
      </c>
      <c r="E700" s="934">
        <v>20</v>
      </c>
      <c r="F700" s="934">
        <v>13</v>
      </c>
      <c r="G700" s="934">
        <v>28</v>
      </c>
      <c r="H700" s="464">
        <v>34</v>
      </c>
      <c r="I700" s="465">
        <f t="shared" si="159"/>
        <v>145</v>
      </c>
    </row>
    <row r="701" spans="1:9" ht="16.5">
      <c r="A701" s="463" t="s">
        <v>283</v>
      </c>
      <c r="B701" s="934">
        <v>26</v>
      </c>
      <c r="C701" s="934">
        <v>9</v>
      </c>
      <c r="D701" s="934">
        <v>8</v>
      </c>
      <c r="E701" s="934">
        <v>17</v>
      </c>
      <c r="F701" s="934">
        <v>17</v>
      </c>
      <c r="G701" s="934">
        <v>20</v>
      </c>
      <c r="H701" s="464">
        <v>25</v>
      </c>
      <c r="I701" s="465">
        <f t="shared" si="159"/>
        <v>122</v>
      </c>
    </row>
    <row r="702" spans="1:9" ht="16.5">
      <c r="A702" s="463" t="s">
        <v>284</v>
      </c>
      <c r="B702" s="934">
        <v>108</v>
      </c>
      <c r="C702" s="934">
        <v>40</v>
      </c>
      <c r="D702" s="934">
        <v>36</v>
      </c>
      <c r="E702" s="934">
        <v>37</v>
      </c>
      <c r="F702" s="934">
        <v>49</v>
      </c>
      <c r="G702" s="934">
        <v>58</v>
      </c>
      <c r="H702" s="464">
        <v>87</v>
      </c>
      <c r="I702" s="465">
        <f t="shared" si="159"/>
        <v>415</v>
      </c>
    </row>
    <row r="703" spans="1:9" ht="16.5">
      <c r="A703" s="463" t="s">
        <v>36</v>
      </c>
      <c r="B703" s="934">
        <v>107</v>
      </c>
      <c r="C703" s="934">
        <v>88</v>
      </c>
      <c r="D703" s="934">
        <v>79</v>
      </c>
      <c r="E703" s="934">
        <v>62</v>
      </c>
      <c r="F703" s="934">
        <v>39</v>
      </c>
      <c r="G703" s="934">
        <v>63</v>
      </c>
      <c r="H703" s="464">
        <v>145</v>
      </c>
      <c r="I703" s="465">
        <f t="shared" si="159"/>
        <v>583</v>
      </c>
    </row>
    <row r="704" spans="1:9">
      <c r="A704" s="1607" t="s">
        <v>49</v>
      </c>
      <c r="B704" s="1608"/>
      <c r="C704" s="1608"/>
      <c r="D704" s="1608"/>
      <c r="E704" s="1608"/>
      <c r="F704" s="1608"/>
      <c r="G704" s="1608"/>
      <c r="H704" s="1608"/>
      <c r="I704" s="1609"/>
    </row>
    <row r="705" spans="1:9">
      <c r="A705" s="461" t="s">
        <v>992</v>
      </c>
      <c r="B705" s="531">
        <v>44437</v>
      </c>
      <c r="C705" s="531">
        <v>44438</v>
      </c>
      <c r="D705" s="531">
        <v>44439</v>
      </c>
      <c r="E705" s="531">
        <v>44440</v>
      </c>
      <c r="F705" s="531">
        <v>44441</v>
      </c>
      <c r="G705" s="531">
        <v>44442</v>
      </c>
      <c r="H705" s="531">
        <v>44443</v>
      </c>
      <c r="I705" s="462" t="s">
        <v>1000</v>
      </c>
    </row>
    <row r="706" spans="1:9" ht="16.5">
      <c r="A706" s="463" t="s">
        <v>54</v>
      </c>
      <c r="B706" s="934">
        <v>63</v>
      </c>
      <c r="C706" s="934">
        <v>96</v>
      </c>
      <c r="D706" s="934">
        <v>92</v>
      </c>
      <c r="E706" s="934">
        <v>104</v>
      </c>
      <c r="F706" s="934">
        <v>112</v>
      </c>
      <c r="G706" s="934">
        <v>184</v>
      </c>
      <c r="H706" s="934">
        <v>235</v>
      </c>
      <c r="I706" s="465">
        <f t="shared" ref="I706:I715" si="160">SUM(B706:H706)</f>
        <v>886</v>
      </c>
    </row>
    <row r="707" spans="1:9" ht="16.5">
      <c r="A707" s="463" t="s">
        <v>277</v>
      </c>
      <c r="B707" s="934">
        <v>242</v>
      </c>
      <c r="C707" s="934">
        <v>106</v>
      </c>
      <c r="D707" s="934">
        <v>98</v>
      </c>
      <c r="E707" s="934">
        <v>130</v>
      </c>
      <c r="F707" s="934">
        <v>130</v>
      </c>
      <c r="G707" s="934">
        <v>271</v>
      </c>
      <c r="H707" s="934">
        <v>282</v>
      </c>
      <c r="I707" s="465">
        <f t="shared" si="160"/>
        <v>1259</v>
      </c>
    </row>
    <row r="708" spans="1:9" ht="16.5">
      <c r="A708" s="463" t="s">
        <v>278</v>
      </c>
      <c r="B708" s="934">
        <v>44</v>
      </c>
      <c r="C708" s="934">
        <v>101</v>
      </c>
      <c r="D708" s="934">
        <v>76</v>
      </c>
      <c r="E708" s="934">
        <v>79</v>
      </c>
      <c r="F708" s="934">
        <v>105</v>
      </c>
      <c r="G708" s="934">
        <v>131</v>
      </c>
      <c r="H708" s="934">
        <v>155</v>
      </c>
      <c r="I708" s="465">
        <f t="shared" si="160"/>
        <v>691</v>
      </c>
    </row>
    <row r="709" spans="1:9" ht="16.5">
      <c r="A709" s="463" t="s">
        <v>279</v>
      </c>
      <c r="B709" s="934">
        <v>208</v>
      </c>
      <c r="C709" s="934">
        <v>108</v>
      </c>
      <c r="D709" s="934">
        <v>120</v>
      </c>
      <c r="E709" s="934">
        <v>121</v>
      </c>
      <c r="F709" s="934">
        <v>145</v>
      </c>
      <c r="G709" s="934">
        <v>211</v>
      </c>
      <c r="H709" s="934">
        <v>277</v>
      </c>
      <c r="I709" s="465">
        <f t="shared" si="160"/>
        <v>1190</v>
      </c>
    </row>
    <row r="710" spans="1:9" ht="16.5">
      <c r="A710" s="463" t="s">
        <v>280</v>
      </c>
      <c r="B710" s="934">
        <v>143</v>
      </c>
      <c r="C710" s="934">
        <v>146</v>
      </c>
      <c r="D710" s="934">
        <v>128</v>
      </c>
      <c r="E710" s="934">
        <v>147</v>
      </c>
      <c r="F710" s="934">
        <v>195</v>
      </c>
      <c r="G710" s="934">
        <v>239</v>
      </c>
      <c r="H710" s="934">
        <v>299</v>
      </c>
      <c r="I710" s="465">
        <f t="shared" si="160"/>
        <v>1297</v>
      </c>
    </row>
    <row r="711" spans="1:9" ht="16.5">
      <c r="A711" s="463" t="s">
        <v>281</v>
      </c>
      <c r="B711" s="934">
        <v>32</v>
      </c>
      <c r="C711" s="934">
        <v>35</v>
      </c>
      <c r="D711" s="934">
        <v>56</v>
      </c>
      <c r="E711" s="934">
        <v>67</v>
      </c>
      <c r="F711" s="934">
        <v>55</v>
      </c>
      <c r="G711" s="934">
        <v>77</v>
      </c>
      <c r="H711" s="934">
        <v>110</v>
      </c>
      <c r="I711" s="465">
        <f t="shared" si="160"/>
        <v>432</v>
      </c>
    </row>
    <row r="712" spans="1:9" ht="16.5">
      <c r="A712" s="463" t="s">
        <v>282</v>
      </c>
      <c r="B712" s="934">
        <v>19</v>
      </c>
      <c r="C712" s="934">
        <v>4</v>
      </c>
      <c r="D712" s="934">
        <v>18</v>
      </c>
      <c r="E712" s="934">
        <v>19</v>
      </c>
      <c r="F712" s="934">
        <v>8</v>
      </c>
      <c r="G712" s="934">
        <v>23</v>
      </c>
      <c r="H712" s="934">
        <v>30</v>
      </c>
      <c r="I712" s="465">
        <f t="shared" si="160"/>
        <v>121</v>
      </c>
    </row>
    <row r="713" spans="1:9" ht="16.5">
      <c r="A713" s="463" t="s">
        <v>283</v>
      </c>
      <c r="B713" s="934">
        <v>13</v>
      </c>
      <c r="C713" s="934">
        <v>7</v>
      </c>
      <c r="D713" s="934">
        <v>6</v>
      </c>
      <c r="E713" s="934">
        <v>13</v>
      </c>
      <c r="F713" s="934">
        <v>14</v>
      </c>
      <c r="G713" s="934">
        <v>16</v>
      </c>
      <c r="H713" s="934">
        <v>20</v>
      </c>
      <c r="I713" s="465">
        <f t="shared" si="160"/>
        <v>89</v>
      </c>
    </row>
    <row r="714" spans="1:9" ht="16.5">
      <c r="A714" s="463" t="s">
        <v>284</v>
      </c>
      <c r="B714" s="934">
        <v>52</v>
      </c>
      <c r="C714" s="934">
        <v>12</v>
      </c>
      <c r="D714" s="934">
        <v>19</v>
      </c>
      <c r="E714" s="934">
        <v>11</v>
      </c>
      <c r="F714" s="934">
        <v>30</v>
      </c>
      <c r="G714" s="934">
        <v>32</v>
      </c>
      <c r="H714" s="934">
        <v>64</v>
      </c>
      <c r="I714" s="465">
        <f t="shared" si="160"/>
        <v>220</v>
      </c>
    </row>
    <row r="715" spans="1:9" ht="16.5">
      <c r="A715" s="463" t="s">
        <v>36</v>
      </c>
      <c r="B715" s="934">
        <v>58</v>
      </c>
      <c r="C715" s="934">
        <v>31</v>
      </c>
      <c r="D715" s="934">
        <v>47</v>
      </c>
      <c r="E715" s="934">
        <v>38</v>
      </c>
      <c r="F715" s="934">
        <v>34</v>
      </c>
      <c r="G715" s="934">
        <v>46</v>
      </c>
      <c r="H715" s="934">
        <v>99</v>
      </c>
      <c r="I715" s="465">
        <f t="shared" si="160"/>
        <v>353</v>
      </c>
    </row>
    <row r="716" spans="1:9">
      <c r="A716" s="1607"/>
      <c r="B716" s="1608"/>
      <c r="C716" s="1608"/>
      <c r="D716" s="1608"/>
      <c r="E716" s="1608"/>
      <c r="F716" s="1608"/>
      <c r="G716" s="1608"/>
      <c r="H716" s="1608"/>
      <c r="I716" s="1609"/>
    </row>
    <row r="717" spans="1:9">
      <c r="A717" s="461" t="s">
        <v>992</v>
      </c>
      <c r="B717" s="531">
        <v>44437</v>
      </c>
      <c r="C717" s="531">
        <v>44438</v>
      </c>
      <c r="D717" s="531">
        <v>44439</v>
      </c>
      <c r="E717" s="531">
        <v>44440</v>
      </c>
      <c r="F717" s="531">
        <v>44441</v>
      </c>
      <c r="G717" s="531">
        <v>44442</v>
      </c>
      <c r="H717" s="531">
        <v>44443</v>
      </c>
      <c r="I717" s="462" t="s">
        <v>1000</v>
      </c>
    </row>
    <row r="718" spans="1:9" ht="16.5">
      <c r="A718" s="463" t="s">
        <v>54</v>
      </c>
      <c r="B718" s="464">
        <f t="shared" ref="B718:H727" si="161">B706/B694*100</f>
        <v>41.17647058823529</v>
      </c>
      <c r="C718" s="464">
        <f t="shared" si="161"/>
        <v>48.73096446700508</v>
      </c>
      <c r="D718" s="464">
        <f t="shared" si="161"/>
        <v>45.320197044334975</v>
      </c>
      <c r="E718" s="464">
        <f t="shared" si="161"/>
        <v>64.596273291925471</v>
      </c>
      <c r="F718" s="464">
        <f t="shared" si="161"/>
        <v>42.424242424242422</v>
      </c>
      <c r="G718" s="464">
        <f t="shared" si="161"/>
        <v>58.974358974358978</v>
      </c>
      <c r="H718" s="464">
        <f t="shared" si="161"/>
        <v>44.423440453686204</v>
      </c>
      <c r="I718" s="465">
        <f t="shared" ref="I718:I727" si="162">AVERAGE(B718:H718)</f>
        <v>49.37799246339835</v>
      </c>
    </row>
    <row r="719" spans="1:9" ht="16.5">
      <c r="A719" s="463" t="s">
        <v>277</v>
      </c>
      <c r="B719" s="464">
        <f t="shared" si="161"/>
        <v>48.888888888888886</v>
      </c>
      <c r="C719" s="464">
        <f t="shared" si="161"/>
        <v>40.926640926640928</v>
      </c>
      <c r="D719" s="464">
        <f t="shared" si="161"/>
        <v>47.804878048780488</v>
      </c>
      <c r="E719" s="464">
        <f t="shared" si="161"/>
        <v>49.242424242424242</v>
      </c>
      <c r="F719" s="464">
        <f t="shared" si="161"/>
        <v>48.507462686567166</v>
      </c>
      <c r="G719" s="464">
        <f t="shared" si="161"/>
        <v>68.956743002544528</v>
      </c>
      <c r="H719" s="464">
        <f t="shared" si="161"/>
        <v>46.766169154228855</v>
      </c>
      <c r="I719" s="465">
        <f t="shared" si="162"/>
        <v>50.156172421439294</v>
      </c>
    </row>
    <row r="720" spans="1:9" ht="16.5">
      <c r="A720" s="463" t="s">
        <v>278</v>
      </c>
      <c r="B720" s="464">
        <f t="shared" si="161"/>
        <v>45.360824742268044</v>
      </c>
      <c r="C720" s="464">
        <f t="shared" si="161"/>
        <v>49.268292682926827</v>
      </c>
      <c r="D720" s="464">
        <f t="shared" si="161"/>
        <v>43.18181818181818</v>
      </c>
      <c r="E720" s="464">
        <f t="shared" si="161"/>
        <v>41.145833333333329</v>
      </c>
      <c r="F720" s="464">
        <f t="shared" si="161"/>
        <v>44.680851063829785</v>
      </c>
      <c r="G720" s="464">
        <f t="shared" si="161"/>
        <v>47.810218978102192</v>
      </c>
      <c r="H720" s="464">
        <f t="shared" si="161"/>
        <v>46.686746987951807</v>
      </c>
      <c r="I720" s="465">
        <f t="shared" si="162"/>
        <v>45.447797995747159</v>
      </c>
    </row>
    <row r="721" spans="1:9" ht="16.5">
      <c r="A721" s="463" t="s">
        <v>279</v>
      </c>
      <c r="B721" s="464">
        <f t="shared" si="161"/>
        <v>35.555555555555557</v>
      </c>
      <c r="C721" s="464">
        <f t="shared" si="161"/>
        <v>36.486486486486484</v>
      </c>
      <c r="D721" s="464">
        <f t="shared" si="161"/>
        <v>42.553191489361701</v>
      </c>
      <c r="E721" s="464">
        <f t="shared" si="161"/>
        <v>43.682310469314075</v>
      </c>
      <c r="F721" s="464">
        <f t="shared" si="161"/>
        <v>47.077922077922082</v>
      </c>
      <c r="G721" s="464">
        <f t="shared" si="161"/>
        <v>46.069868995633186</v>
      </c>
      <c r="H721" s="464">
        <f t="shared" si="161"/>
        <v>45.634266886326195</v>
      </c>
      <c r="I721" s="465">
        <f t="shared" si="162"/>
        <v>42.437085994371323</v>
      </c>
    </row>
    <row r="722" spans="1:9" ht="16.5">
      <c r="A722" s="463" t="s">
        <v>280</v>
      </c>
      <c r="B722" s="464">
        <f t="shared" si="161"/>
        <v>76.063829787234042</v>
      </c>
      <c r="C722" s="464">
        <f t="shared" si="161"/>
        <v>53.874538745387454</v>
      </c>
      <c r="D722" s="464">
        <f t="shared" si="161"/>
        <v>51.821862348178136</v>
      </c>
      <c r="E722" s="464">
        <f t="shared" si="161"/>
        <v>50.689655172413794</v>
      </c>
      <c r="F722" s="464">
        <f t="shared" si="161"/>
        <v>60</v>
      </c>
      <c r="G722" s="464">
        <f t="shared" si="161"/>
        <v>54.94252873563218</v>
      </c>
      <c r="H722" s="464">
        <f t="shared" si="161"/>
        <v>54.761904761904766</v>
      </c>
      <c r="I722" s="465">
        <f t="shared" si="162"/>
        <v>57.450617078678626</v>
      </c>
    </row>
    <row r="723" spans="1:9" ht="16.5">
      <c r="A723" s="463" t="s">
        <v>281</v>
      </c>
      <c r="B723" s="468">
        <f t="shared" si="161"/>
        <v>72.727272727272734</v>
      </c>
      <c r="C723" s="468">
        <f t="shared" si="161"/>
        <v>76.08695652173914</v>
      </c>
      <c r="D723" s="468">
        <f t="shared" si="161"/>
        <v>54.368932038834949</v>
      </c>
      <c r="E723" s="468">
        <f t="shared" si="161"/>
        <v>88.157894736842096</v>
      </c>
      <c r="F723" s="468">
        <f t="shared" si="161"/>
        <v>67.073170731707322</v>
      </c>
      <c r="G723" s="468">
        <f t="shared" si="161"/>
        <v>70.642201834862391</v>
      </c>
      <c r="H723" s="468">
        <f t="shared" si="161"/>
        <v>70.512820512820511</v>
      </c>
      <c r="I723" s="492">
        <f t="shared" si="162"/>
        <v>71.367035586297021</v>
      </c>
    </row>
    <row r="724" spans="1:9" ht="16.5">
      <c r="A724" s="463" t="s">
        <v>282</v>
      </c>
      <c r="B724" s="468">
        <f t="shared" si="161"/>
        <v>90.476190476190482</v>
      </c>
      <c r="C724" s="468">
        <f t="shared" si="161"/>
        <v>100</v>
      </c>
      <c r="D724" s="468">
        <f t="shared" si="161"/>
        <v>72</v>
      </c>
      <c r="E724" s="468">
        <f t="shared" si="161"/>
        <v>95</v>
      </c>
      <c r="F724" s="468">
        <f t="shared" si="161"/>
        <v>61.53846153846154</v>
      </c>
      <c r="G724" s="468">
        <f t="shared" si="161"/>
        <v>82.142857142857139</v>
      </c>
      <c r="H724" s="468">
        <f t="shared" si="161"/>
        <v>88.235294117647058</v>
      </c>
      <c r="I724" s="492">
        <f t="shared" si="162"/>
        <v>84.198971896450885</v>
      </c>
    </row>
    <row r="725" spans="1:9" ht="16.5">
      <c r="A725" s="463" t="s">
        <v>283</v>
      </c>
      <c r="B725" s="468">
        <f t="shared" si="161"/>
        <v>50</v>
      </c>
      <c r="C725" s="468">
        <f t="shared" si="161"/>
        <v>77.777777777777786</v>
      </c>
      <c r="D725" s="468">
        <f t="shared" si="161"/>
        <v>75</v>
      </c>
      <c r="E725" s="468">
        <f t="shared" si="161"/>
        <v>76.470588235294116</v>
      </c>
      <c r="F725" s="468">
        <f t="shared" si="161"/>
        <v>82.35294117647058</v>
      </c>
      <c r="G725" s="468">
        <f t="shared" si="161"/>
        <v>80</v>
      </c>
      <c r="H725" s="468">
        <f t="shared" si="161"/>
        <v>80</v>
      </c>
      <c r="I725" s="492">
        <f t="shared" si="162"/>
        <v>74.514472455648928</v>
      </c>
    </row>
    <row r="726" spans="1:9" ht="16.5">
      <c r="A726" s="463" t="s">
        <v>284</v>
      </c>
      <c r="B726" s="468">
        <f t="shared" si="161"/>
        <v>48.148148148148145</v>
      </c>
      <c r="C726" s="468">
        <f t="shared" si="161"/>
        <v>30</v>
      </c>
      <c r="D726" s="468">
        <f t="shared" si="161"/>
        <v>52.777777777777779</v>
      </c>
      <c r="E726" s="468">
        <f t="shared" si="161"/>
        <v>29.72972972972973</v>
      </c>
      <c r="F726" s="468">
        <f t="shared" si="161"/>
        <v>61.224489795918366</v>
      </c>
      <c r="G726" s="468">
        <f t="shared" si="161"/>
        <v>55.172413793103445</v>
      </c>
      <c r="H726" s="468">
        <f t="shared" si="161"/>
        <v>73.563218390804593</v>
      </c>
      <c r="I726" s="492">
        <f t="shared" si="162"/>
        <v>50.087968233640296</v>
      </c>
    </row>
    <row r="727" spans="1:9" ht="16.5">
      <c r="A727" s="463" t="s">
        <v>36</v>
      </c>
      <c r="B727" s="468">
        <f t="shared" si="161"/>
        <v>54.205607476635507</v>
      </c>
      <c r="C727" s="468">
        <f t="shared" si="161"/>
        <v>35.227272727272727</v>
      </c>
      <c r="D727" s="468">
        <f t="shared" si="161"/>
        <v>59.493670886075947</v>
      </c>
      <c r="E727" s="468">
        <f t="shared" si="161"/>
        <v>61.29032258064516</v>
      </c>
      <c r="F727" s="468">
        <f t="shared" si="161"/>
        <v>87.179487179487182</v>
      </c>
      <c r="G727" s="468">
        <f t="shared" si="161"/>
        <v>73.015873015873012</v>
      </c>
      <c r="H727" s="468">
        <f t="shared" si="161"/>
        <v>68.275862068965523</v>
      </c>
      <c r="I727" s="492">
        <f t="shared" si="162"/>
        <v>62.669727990707862</v>
      </c>
    </row>
    <row r="728" spans="1:9">
      <c r="A728" s="1607" t="s">
        <v>665</v>
      </c>
      <c r="B728" s="1608"/>
      <c r="C728" s="1608"/>
      <c r="D728" s="1608"/>
      <c r="E728" s="1608"/>
      <c r="F728" s="1608"/>
      <c r="G728" s="1608"/>
      <c r="H728" s="1608"/>
      <c r="I728" s="1609"/>
    </row>
    <row r="729" spans="1:9">
      <c r="A729" s="461" t="s">
        <v>992</v>
      </c>
      <c r="B729" s="531">
        <v>44437</v>
      </c>
      <c r="C729" s="531">
        <v>44438</v>
      </c>
      <c r="D729" s="531">
        <v>44439</v>
      </c>
      <c r="E729" s="531">
        <v>44440</v>
      </c>
      <c r="F729" s="531">
        <v>44441</v>
      </c>
      <c r="G729" s="531">
        <v>44442</v>
      </c>
      <c r="H729" s="531">
        <v>44443</v>
      </c>
      <c r="I729" s="462" t="s">
        <v>1000</v>
      </c>
    </row>
    <row r="730" spans="1:9" ht="16.5">
      <c r="A730" s="463" t="s">
        <v>54</v>
      </c>
      <c r="B730" s="467">
        <f t="shared" ref="B730:I735" si="163">B682/B706</f>
        <v>149.37</v>
      </c>
      <c r="C730" s="467">
        <f t="shared" si="163"/>
        <v>137.43260416666666</v>
      </c>
      <c r="D730" s="467">
        <f t="shared" si="163"/>
        <v>160.50043478260869</v>
      </c>
      <c r="E730" s="467">
        <f t="shared" si="163"/>
        <v>135.16913461538462</v>
      </c>
      <c r="F730" s="467">
        <f t="shared" si="163"/>
        <v>165.32616071428569</v>
      </c>
      <c r="G730" s="467">
        <f t="shared" si="163"/>
        <v>152.75603260869565</v>
      </c>
      <c r="H730" s="467">
        <f t="shared" si="163"/>
        <v>160.20297872340424</v>
      </c>
      <c r="I730" s="467">
        <f t="shared" si="163"/>
        <v>153.15892776523702</v>
      </c>
    </row>
    <row r="731" spans="1:9" ht="16.5">
      <c r="A731" s="463" t="s">
        <v>277</v>
      </c>
      <c r="B731" s="467">
        <f t="shared" si="163"/>
        <v>139.67665289256198</v>
      </c>
      <c r="C731" s="467">
        <f t="shared" si="163"/>
        <v>161.33518867924528</v>
      </c>
      <c r="D731" s="467">
        <f t="shared" si="163"/>
        <v>144.84448979591838</v>
      </c>
      <c r="E731" s="467">
        <f t="shared" si="163"/>
        <v>145.73853846153844</v>
      </c>
      <c r="F731" s="467">
        <f t="shared" si="163"/>
        <v>148.84361538461536</v>
      </c>
      <c r="G731" s="467">
        <f t="shared" si="163"/>
        <v>120.78527675276753</v>
      </c>
      <c r="H731" s="467">
        <f t="shared" si="163"/>
        <v>147.7909219858156</v>
      </c>
      <c r="I731" s="467">
        <f t="shared" si="163"/>
        <v>141.22602859412231</v>
      </c>
    </row>
    <row r="732" spans="1:9" ht="16.5">
      <c r="A732" s="463" t="s">
        <v>278</v>
      </c>
      <c r="B732" s="467">
        <f t="shared" si="163"/>
        <v>149.45227272727271</v>
      </c>
      <c r="C732" s="467">
        <f t="shared" si="163"/>
        <v>148.63029702970297</v>
      </c>
      <c r="D732" s="467">
        <f t="shared" si="163"/>
        <v>157.98289473684213</v>
      </c>
      <c r="E732" s="467">
        <f t="shared" si="163"/>
        <v>120.62291139240506</v>
      </c>
      <c r="F732" s="467">
        <f t="shared" si="163"/>
        <v>143.80533333333332</v>
      </c>
      <c r="G732" s="467">
        <f t="shared" si="163"/>
        <v>140.2057251908397</v>
      </c>
      <c r="H732" s="467">
        <f t="shared" si="163"/>
        <v>143.49896774193547</v>
      </c>
      <c r="I732" s="467">
        <f t="shared" si="163"/>
        <v>143.02795947901592</v>
      </c>
    </row>
    <row r="733" spans="1:9" ht="16.5">
      <c r="A733" s="463" t="s">
        <v>279</v>
      </c>
      <c r="B733" s="467">
        <f t="shared" si="163"/>
        <v>140.18985576923077</v>
      </c>
      <c r="C733" s="467">
        <f t="shared" si="163"/>
        <v>148.13935185185184</v>
      </c>
      <c r="D733" s="467">
        <f t="shared" si="163"/>
        <v>172.52941666666666</v>
      </c>
      <c r="E733" s="467">
        <f t="shared" si="163"/>
        <v>152.6105785123967</v>
      </c>
      <c r="F733" s="467">
        <f t="shared" si="163"/>
        <v>147.68386206896551</v>
      </c>
      <c r="G733" s="467">
        <f t="shared" si="163"/>
        <v>146.47450236966824</v>
      </c>
      <c r="H733" s="467">
        <f t="shared" si="163"/>
        <v>150.59841155234659</v>
      </c>
      <c r="I733" s="467">
        <f t="shared" si="163"/>
        <v>149.88570588235297</v>
      </c>
    </row>
    <row r="734" spans="1:9" ht="16.5">
      <c r="A734" s="463" t="s">
        <v>280</v>
      </c>
      <c r="B734" s="467">
        <f t="shared" si="163"/>
        <v>173.84447552447551</v>
      </c>
      <c r="C734" s="467">
        <f t="shared" si="163"/>
        <v>149.36198630136985</v>
      </c>
      <c r="D734" s="467">
        <f t="shared" si="163"/>
        <v>151.80984375</v>
      </c>
      <c r="E734" s="467">
        <f t="shared" si="163"/>
        <v>173.06857142857143</v>
      </c>
      <c r="F734" s="467">
        <f t="shared" si="163"/>
        <v>142.71358974358975</v>
      </c>
      <c r="G734" s="467">
        <f t="shared" si="163"/>
        <v>165.48941422594143</v>
      </c>
      <c r="H734" s="467">
        <f t="shared" si="163"/>
        <v>151.73759197324415</v>
      </c>
      <c r="I734" s="467">
        <f t="shared" si="163"/>
        <v>157.50964533538937</v>
      </c>
    </row>
    <row r="735" spans="1:9" ht="16.5">
      <c r="A735" s="463" t="s">
        <v>281</v>
      </c>
      <c r="B735" s="467">
        <f t="shared" si="163"/>
        <v>129.34343749999999</v>
      </c>
      <c r="C735" s="467">
        <f t="shared" si="163"/>
        <v>163.78742857142859</v>
      </c>
      <c r="D735" s="467">
        <f t="shared" si="163"/>
        <v>146.72160714285715</v>
      </c>
      <c r="E735" s="467">
        <f t="shared" si="163"/>
        <v>116.02029850746268</v>
      </c>
      <c r="F735" s="467">
        <f t="shared" si="163"/>
        <v>112.23636363636363</v>
      </c>
      <c r="G735" s="467">
        <f t="shared" si="163"/>
        <v>141.42896103896103</v>
      </c>
      <c r="H735" s="467">
        <f t="shared" si="163"/>
        <v>130.70263636363637</v>
      </c>
      <c r="I735" s="467">
        <f t="shared" si="163"/>
        <v>132.64268518518517</v>
      </c>
    </row>
    <row r="736" spans="1:9" ht="16.5">
      <c r="A736" s="463" t="s">
        <v>282</v>
      </c>
      <c r="B736" s="467">
        <f t="shared" ref="B736:G739" si="164">B688/B712</f>
        <v>100.23894736842105</v>
      </c>
      <c r="C736" s="467">
        <f t="shared" si="164"/>
        <v>158.2225</v>
      </c>
      <c r="D736" s="467">
        <f t="shared" si="164"/>
        <v>121.14833333333334</v>
      </c>
      <c r="E736" s="467">
        <f t="shared" si="164"/>
        <v>204.70105263157896</v>
      </c>
      <c r="F736" s="467">
        <f t="shared" si="164"/>
        <v>97.23</v>
      </c>
      <c r="G736" s="467">
        <f t="shared" si="164"/>
        <v>136.93869565217392</v>
      </c>
      <c r="H736" s="467">
        <f t="shared" ref="H736:H739" si="165">H688/H712</f>
        <v>136.43533333333332</v>
      </c>
      <c r="I736" s="467">
        <f>I688/I712</f>
        <v>137.42074380165289</v>
      </c>
    </row>
    <row r="737" spans="1:9" ht="16.5">
      <c r="A737" s="463" t="s">
        <v>283</v>
      </c>
      <c r="B737" s="467">
        <f t="shared" si="164"/>
        <v>81.296153846153842</v>
      </c>
      <c r="C737" s="467">
        <f t="shared" si="164"/>
        <v>64.127142857142857</v>
      </c>
      <c r="D737" s="467">
        <f t="shared" si="164"/>
        <v>67.316666666666663</v>
      </c>
      <c r="E737" s="467">
        <f t="shared" si="164"/>
        <v>76.527692307692305</v>
      </c>
      <c r="F737" s="467">
        <f t="shared" si="164"/>
        <v>85.477857142857147</v>
      </c>
      <c r="G737" s="467">
        <f t="shared" si="164"/>
        <v>58.671250000000001</v>
      </c>
      <c r="H737" s="467">
        <f t="shared" si="165"/>
        <v>133.578</v>
      </c>
      <c r="I737" s="467">
        <f>I689/I713</f>
        <v>86.645955056179773</v>
      </c>
    </row>
    <row r="738" spans="1:9" ht="16.5">
      <c r="A738" s="463" t="s">
        <v>284</v>
      </c>
      <c r="B738" s="467">
        <f t="shared" si="164"/>
        <v>111.20615384615385</v>
      </c>
      <c r="C738" s="467">
        <f t="shared" si="164"/>
        <v>104.99000000000001</v>
      </c>
      <c r="D738" s="467">
        <f t="shared" si="164"/>
        <v>125.97105263157894</v>
      </c>
      <c r="E738" s="467">
        <f t="shared" si="164"/>
        <v>137.24</v>
      </c>
      <c r="F738" s="467">
        <f t="shared" si="164"/>
        <v>123.03666666666666</v>
      </c>
      <c r="G738" s="467">
        <f t="shared" si="164"/>
        <v>121.484375</v>
      </c>
      <c r="H738" s="467">
        <f t="shared" si="165"/>
        <v>158.9725</v>
      </c>
      <c r="I738" s="467">
        <f>I690/I714</f>
        <v>130.44786363636362</v>
      </c>
    </row>
    <row r="739" spans="1:9" ht="16.5">
      <c r="A739" s="463" t="s">
        <v>36</v>
      </c>
      <c r="B739" s="467">
        <f t="shared" si="164"/>
        <v>92.315000000000012</v>
      </c>
      <c r="C739" s="467">
        <f t="shared" si="164"/>
        <v>121.23903225806451</v>
      </c>
      <c r="D739" s="467">
        <f t="shared" si="164"/>
        <v>119.81744680851064</v>
      </c>
      <c r="E739" s="467">
        <f t="shared" si="164"/>
        <v>138.8186842105263</v>
      </c>
      <c r="F739" s="467">
        <f t="shared" si="164"/>
        <v>129.59352941176471</v>
      </c>
      <c r="G739" s="467">
        <f t="shared" si="164"/>
        <v>141.80021739130436</v>
      </c>
      <c r="H739" s="467">
        <f t="shared" si="165"/>
        <v>156.01858585858585</v>
      </c>
      <c r="I739" s="467">
        <f>I691/I715</f>
        <v>131.42787535410764</v>
      </c>
    </row>
    <row r="741" spans="1:9" ht="23.25">
      <c r="A741" s="1602" t="s">
        <v>1051</v>
      </c>
      <c r="B741" s="1603"/>
      <c r="C741" s="1603"/>
      <c r="D741" s="1603"/>
      <c r="E741" s="1603"/>
      <c r="F741" s="1603"/>
      <c r="G741" s="1603"/>
      <c r="H741" s="1603"/>
      <c r="I741" s="1603"/>
    </row>
    <row r="742" spans="1:9">
      <c r="A742" s="1604" t="s">
        <v>991</v>
      </c>
      <c r="B742" s="1605"/>
      <c r="C742" s="1605"/>
      <c r="D742" s="1605"/>
      <c r="E742" s="1605"/>
      <c r="F742" s="1605"/>
      <c r="G742" s="1605"/>
      <c r="H742" s="1605"/>
      <c r="I742" s="1606"/>
    </row>
    <row r="743" spans="1:9">
      <c r="A743" s="461" t="s">
        <v>992</v>
      </c>
      <c r="B743" s="531">
        <v>44444</v>
      </c>
      <c r="C743" s="531">
        <v>44445</v>
      </c>
      <c r="D743" s="531">
        <v>44446</v>
      </c>
      <c r="E743" s="531">
        <v>44447</v>
      </c>
      <c r="F743" s="531">
        <v>44448</v>
      </c>
      <c r="G743" s="531">
        <v>44449</v>
      </c>
      <c r="H743" s="531">
        <v>44450</v>
      </c>
      <c r="I743" s="462" t="s">
        <v>1000</v>
      </c>
    </row>
    <row r="744" spans="1:9" ht="16.5">
      <c r="A744" s="463" t="s">
        <v>54</v>
      </c>
      <c r="B744" s="467">
        <v>11603.18</v>
      </c>
      <c r="C744" s="467">
        <v>10242.19</v>
      </c>
      <c r="D744" s="467">
        <v>11482.96</v>
      </c>
      <c r="E744" s="467">
        <v>11988.01</v>
      </c>
      <c r="F744" s="467">
        <v>14124.52</v>
      </c>
      <c r="G744" s="467">
        <v>25461.22</v>
      </c>
      <c r="H744" s="467">
        <v>40436.92</v>
      </c>
      <c r="I744" s="466">
        <f t="shared" ref="I744:I753" si="166">SUM(B744:H744)</f>
        <v>125339</v>
      </c>
    </row>
    <row r="745" spans="1:9" ht="16.5">
      <c r="A745" s="463" t="s">
        <v>277</v>
      </c>
      <c r="B745" s="467">
        <v>39307.33</v>
      </c>
      <c r="C745" s="467">
        <v>13823.53</v>
      </c>
      <c r="D745" s="467">
        <v>16421.060000000001</v>
      </c>
      <c r="E745" s="467">
        <v>16421.580000000002</v>
      </c>
      <c r="F745" s="467">
        <v>16393.59</v>
      </c>
      <c r="G745" s="467">
        <v>30258.21</v>
      </c>
      <c r="H745" s="467">
        <v>37171.57</v>
      </c>
      <c r="I745" s="466">
        <f t="shared" si="166"/>
        <v>169796.87</v>
      </c>
    </row>
    <row r="746" spans="1:9" ht="16.5">
      <c r="A746" s="463" t="s">
        <v>278</v>
      </c>
      <c r="B746" s="467">
        <v>7418.6</v>
      </c>
      <c r="C746" s="467">
        <v>11810.87</v>
      </c>
      <c r="D746" s="467">
        <v>13729.91</v>
      </c>
      <c r="E746" s="467">
        <v>10185.200000000001</v>
      </c>
      <c r="F746" s="467">
        <v>9510.1200000000008</v>
      </c>
      <c r="G746" s="467">
        <v>17744.990000000002</v>
      </c>
      <c r="H746" s="467">
        <v>25575.47</v>
      </c>
      <c r="I746" s="466">
        <f t="shared" si="166"/>
        <v>95975.16</v>
      </c>
    </row>
    <row r="747" spans="1:9" ht="16.5">
      <c r="A747" s="463" t="s">
        <v>279</v>
      </c>
      <c r="B747" s="467">
        <v>32152.93</v>
      </c>
      <c r="C747" s="467">
        <v>14791.87</v>
      </c>
      <c r="D747" s="467">
        <v>13196.28</v>
      </c>
      <c r="E747" s="467">
        <v>14166.47</v>
      </c>
      <c r="F747" s="467">
        <v>18601.84</v>
      </c>
      <c r="G747" s="467">
        <v>32047.98</v>
      </c>
      <c r="H747" s="467">
        <v>38423.910000000003</v>
      </c>
      <c r="I747" s="466">
        <f t="shared" si="166"/>
        <v>163381.28</v>
      </c>
    </row>
    <row r="748" spans="1:9" ht="16.5">
      <c r="A748" s="463" t="s">
        <v>280</v>
      </c>
      <c r="B748" s="467">
        <v>23553.3</v>
      </c>
      <c r="C748" s="467">
        <v>18828.27</v>
      </c>
      <c r="D748" s="467">
        <v>19582.990000000002</v>
      </c>
      <c r="E748" s="467">
        <v>19546.009999999998</v>
      </c>
      <c r="F748" s="467">
        <v>25637.45</v>
      </c>
      <c r="G748" s="467">
        <v>35470.660000000003</v>
      </c>
      <c r="H748" s="467">
        <v>50368.54</v>
      </c>
      <c r="I748" s="466">
        <f t="shared" si="166"/>
        <v>192987.22</v>
      </c>
    </row>
    <row r="749" spans="1:9" ht="16.5">
      <c r="A749" s="463" t="s">
        <v>281</v>
      </c>
      <c r="B749" s="467">
        <v>9644.94</v>
      </c>
      <c r="C749" s="467">
        <v>4173.78</v>
      </c>
      <c r="D749" s="467">
        <v>6377.77</v>
      </c>
      <c r="E749" s="467">
        <v>6331.53</v>
      </c>
      <c r="F749" s="467">
        <v>8683.67</v>
      </c>
      <c r="G749" s="467">
        <v>12256.35</v>
      </c>
      <c r="H749" s="467">
        <v>18054.57</v>
      </c>
      <c r="I749" s="466">
        <f t="shared" si="166"/>
        <v>65522.61</v>
      </c>
    </row>
    <row r="750" spans="1:9" ht="16.5">
      <c r="A750" s="463" t="s">
        <v>282</v>
      </c>
      <c r="B750" s="467">
        <v>3445.1</v>
      </c>
      <c r="C750" s="467">
        <v>2023.47</v>
      </c>
      <c r="D750" s="467">
        <v>2568.4699999999998</v>
      </c>
      <c r="E750" s="467">
        <v>2657.09</v>
      </c>
      <c r="F750" s="467">
        <v>1995.64</v>
      </c>
      <c r="G750" s="467">
        <v>2932.53</v>
      </c>
      <c r="H750" s="467">
        <v>8833.59</v>
      </c>
      <c r="I750" s="466">
        <f t="shared" si="166"/>
        <v>24455.89</v>
      </c>
    </row>
    <row r="751" spans="1:9" ht="16.5">
      <c r="A751" s="463" t="s">
        <v>283</v>
      </c>
      <c r="B751" s="467">
        <v>2453.42</v>
      </c>
      <c r="C751" s="467">
        <v>990.8</v>
      </c>
      <c r="D751" s="467">
        <v>1197.83</v>
      </c>
      <c r="E751" s="467">
        <v>2430.62</v>
      </c>
      <c r="F751" s="467">
        <v>2213.41</v>
      </c>
      <c r="G751" s="467">
        <v>1975.59</v>
      </c>
      <c r="H751" s="467">
        <v>6820.5</v>
      </c>
      <c r="I751" s="466">
        <f t="shared" si="166"/>
        <v>18082.169999999998</v>
      </c>
    </row>
    <row r="752" spans="1:9" ht="16.5">
      <c r="A752" s="463" t="s">
        <v>284</v>
      </c>
      <c r="B752" s="467">
        <v>6205.89</v>
      </c>
      <c r="C752" s="467">
        <v>1501.71</v>
      </c>
      <c r="D752" s="467">
        <v>1781.65</v>
      </c>
      <c r="E752" s="467">
        <v>1455.57</v>
      </c>
      <c r="F752" s="467">
        <v>3452.55</v>
      </c>
      <c r="G752" s="467">
        <v>3311.26</v>
      </c>
      <c r="H752" s="467">
        <v>6894.39</v>
      </c>
      <c r="I752" s="466">
        <f t="shared" si="166"/>
        <v>24603.019999999997</v>
      </c>
    </row>
    <row r="753" spans="1:9" ht="16.5">
      <c r="A753" s="463" t="s">
        <v>36</v>
      </c>
      <c r="B753" s="467">
        <v>14072.22</v>
      </c>
      <c r="C753" s="467">
        <v>2392.9499999999998</v>
      </c>
      <c r="D753" s="467">
        <v>4527.7</v>
      </c>
      <c r="E753" s="467">
        <v>3239.48</v>
      </c>
      <c r="F753" s="467">
        <v>3990.83</v>
      </c>
      <c r="G753" s="467">
        <v>6182.67</v>
      </c>
      <c r="H753" s="467">
        <v>12542.87</v>
      </c>
      <c r="I753" s="466">
        <f t="shared" si="166"/>
        <v>46948.72</v>
      </c>
    </row>
    <row r="754" spans="1:9">
      <c r="A754" s="1607" t="s">
        <v>1050</v>
      </c>
      <c r="B754" s="1608"/>
      <c r="C754" s="1608"/>
      <c r="D754" s="1608"/>
      <c r="E754" s="1608"/>
      <c r="F754" s="1608"/>
      <c r="G754" s="1608"/>
      <c r="H754" s="1608"/>
      <c r="I754" s="1609"/>
    </row>
    <row r="755" spans="1:9">
      <c r="A755" s="461" t="s">
        <v>992</v>
      </c>
      <c r="B755" s="531">
        <v>44444</v>
      </c>
      <c r="C755" s="531">
        <v>44445</v>
      </c>
      <c r="D755" s="531">
        <v>44446</v>
      </c>
      <c r="E755" s="531">
        <v>44447</v>
      </c>
      <c r="F755" s="531">
        <v>44448</v>
      </c>
      <c r="G755" s="531">
        <v>44449</v>
      </c>
      <c r="H755" s="531">
        <v>44450</v>
      </c>
      <c r="I755" s="462" t="s">
        <v>1000</v>
      </c>
    </row>
    <row r="756" spans="1:9" ht="16.5">
      <c r="A756" s="463" t="s">
        <v>54</v>
      </c>
      <c r="B756" s="934">
        <v>176</v>
      </c>
      <c r="C756" s="934">
        <v>223</v>
      </c>
      <c r="D756" s="934">
        <v>231</v>
      </c>
      <c r="E756" s="934">
        <v>224</v>
      </c>
      <c r="F756" s="934">
        <v>225</v>
      </c>
      <c r="G756" s="934">
        <v>330</v>
      </c>
      <c r="H756" s="464">
        <v>530</v>
      </c>
      <c r="I756" s="465">
        <f t="shared" ref="I756:I765" si="167">SUM(B756:H756)</f>
        <v>1939</v>
      </c>
    </row>
    <row r="757" spans="1:9" ht="16.5">
      <c r="A757" s="463" t="s">
        <v>277</v>
      </c>
      <c r="B757" s="934">
        <v>507</v>
      </c>
      <c r="C757" s="934">
        <v>205</v>
      </c>
      <c r="D757" s="934">
        <v>180</v>
      </c>
      <c r="E757" s="934">
        <v>237</v>
      </c>
      <c r="F757" s="934">
        <v>287</v>
      </c>
      <c r="G757" s="934">
        <v>502</v>
      </c>
      <c r="H757" s="464">
        <v>579</v>
      </c>
      <c r="I757" s="465">
        <f t="shared" si="167"/>
        <v>2497</v>
      </c>
    </row>
    <row r="758" spans="1:9" ht="16.5">
      <c r="A758" s="463" t="s">
        <v>278</v>
      </c>
      <c r="B758" s="934">
        <v>95</v>
      </c>
      <c r="C758" s="934">
        <v>174</v>
      </c>
      <c r="D758" s="934">
        <v>164</v>
      </c>
      <c r="E758" s="934">
        <v>152</v>
      </c>
      <c r="F758" s="934">
        <v>112</v>
      </c>
      <c r="G758" s="934">
        <v>320</v>
      </c>
      <c r="H758" s="464">
        <v>247</v>
      </c>
      <c r="I758" s="465">
        <f t="shared" si="167"/>
        <v>1264</v>
      </c>
    </row>
    <row r="759" spans="1:9" ht="16.5">
      <c r="A759" s="463" t="s">
        <v>279</v>
      </c>
      <c r="B759" s="934">
        <v>535</v>
      </c>
      <c r="C759" s="934">
        <v>207</v>
      </c>
      <c r="D759" s="934">
        <v>225</v>
      </c>
      <c r="E759" s="934">
        <v>210</v>
      </c>
      <c r="F759" s="934">
        <v>288</v>
      </c>
      <c r="G759" s="934">
        <v>487</v>
      </c>
      <c r="H759" s="464">
        <v>512</v>
      </c>
      <c r="I759" s="465">
        <f t="shared" si="167"/>
        <v>2464</v>
      </c>
    </row>
    <row r="760" spans="1:9" ht="16.5">
      <c r="A760" s="463" t="s">
        <v>280</v>
      </c>
      <c r="B760" s="934">
        <v>266</v>
      </c>
      <c r="C760" s="934">
        <v>239</v>
      </c>
      <c r="D760" s="934">
        <v>186</v>
      </c>
      <c r="E760" s="934">
        <v>252</v>
      </c>
      <c r="F760" s="934">
        <v>270</v>
      </c>
      <c r="G760" s="934">
        <v>341</v>
      </c>
      <c r="H760" s="464">
        <v>512</v>
      </c>
      <c r="I760" s="465">
        <f t="shared" si="167"/>
        <v>2066</v>
      </c>
    </row>
    <row r="761" spans="1:9" ht="16.5">
      <c r="A761" s="463" t="s">
        <v>281</v>
      </c>
      <c r="B761" s="934">
        <v>81</v>
      </c>
      <c r="C761" s="934">
        <v>58</v>
      </c>
      <c r="D761" s="934">
        <v>110</v>
      </c>
      <c r="E761" s="934">
        <v>75</v>
      </c>
      <c r="F761" s="934">
        <v>94</v>
      </c>
      <c r="G761" s="934">
        <v>181</v>
      </c>
      <c r="H761" s="464">
        <v>139</v>
      </c>
      <c r="I761" s="465">
        <f t="shared" si="167"/>
        <v>738</v>
      </c>
    </row>
    <row r="762" spans="1:9" ht="16.5">
      <c r="A762" s="463" t="s">
        <v>282</v>
      </c>
      <c r="B762" s="934">
        <v>33</v>
      </c>
      <c r="C762" s="934">
        <v>21</v>
      </c>
      <c r="D762" s="934">
        <v>24</v>
      </c>
      <c r="E762" s="934">
        <v>32</v>
      </c>
      <c r="F762" s="934">
        <v>19</v>
      </c>
      <c r="G762" s="934">
        <v>25</v>
      </c>
      <c r="H762" s="464">
        <v>62</v>
      </c>
      <c r="I762" s="465">
        <f t="shared" si="167"/>
        <v>216</v>
      </c>
    </row>
    <row r="763" spans="1:9" ht="16.5">
      <c r="A763" s="463" t="s">
        <v>283</v>
      </c>
      <c r="B763" s="934">
        <v>29</v>
      </c>
      <c r="C763" s="934">
        <v>24</v>
      </c>
      <c r="D763" s="934">
        <v>22</v>
      </c>
      <c r="E763" s="934">
        <v>28</v>
      </c>
      <c r="F763" s="934">
        <v>21</v>
      </c>
      <c r="G763" s="934">
        <v>25</v>
      </c>
      <c r="H763" s="464">
        <v>59</v>
      </c>
      <c r="I763" s="465">
        <f t="shared" si="167"/>
        <v>208</v>
      </c>
    </row>
    <row r="764" spans="1:9" ht="16.5">
      <c r="A764" s="463" t="s">
        <v>284</v>
      </c>
      <c r="B764" s="934">
        <v>149</v>
      </c>
      <c r="C764" s="934">
        <v>41</v>
      </c>
      <c r="D764" s="934">
        <v>23</v>
      </c>
      <c r="E764" s="934">
        <v>32</v>
      </c>
      <c r="F764" s="934">
        <v>30</v>
      </c>
      <c r="G764" s="934">
        <v>63</v>
      </c>
      <c r="H764" s="464">
        <v>132</v>
      </c>
      <c r="I764" s="465">
        <f t="shared" si="167"/>
        <v>470</v>
      </c>
    </row>
    <row r="765" spans="1:9" ht="16.5">
      <c r="A765" s="463" t="s">
        <v>36</v>
      </c>
      <c r="B765" s="934">
        <v>117</v>
      </c>
      <c r="C765" s="934">
        <v>34</v>
      </c>
      <c r="D765" s="934">
        <v>43</v>
      </c>
      <c r="E765" s="934">
        <v>34</v>
      </c>
      <c r="F765" s="934">
        <v>53</v>
      </c>
      <c r="G765" s="934">
        <v>90</v>
      </c>
      <c r="H765" s="464">
        <v>107</v>
      </c>
      <c r="I765" s="465">
        <f t="shared" si="167"/>
        <v>478</v>
      </c>
    </row>
    <row r="766" spans="1:9">
      <c r="A766" s="1607" t="s">
        <v>49</v>
      </c>
      <c r="B766" s="1608"/>
      <c r="C766" s="1608"/>
      <c r="D766" s="1608"/>
      <c r="E766" s="1608"/>
      <c r="F766" s="1608"/>
      <c r="G766" s="1608"/>
      <c r="H766" s="1608"/>
      <c r="I766" s="1609"/>
    </row>
    <row r="767" spans="1:9">
      <c r="A767" s="461" t="s">
        <v>992</v>
      </c>
      <c r="B767" s="531">
        <v>44444</v>
      </c>
      <c r="C767" s="531">
        <v>44445</v>
      </c>
      <c r="D767" s="531">
        <v>44446</v>
      </c>
      <c r="E767" s="531">
        <v>44447</v>
      </c>
      <c r="F767" s="531">
        <v>44448</v>
      </c>
      <c r="G767" s="531">
        <v>44449</v>
      </c>
      <c r="H767" s="531">
        <v>44450</v>
      </c>
      <c r="I767" s="462" t="s">
        <v>1000</v>
      </c>
    </row>
    <row r="768" spans="1:9" ht="16.5">
      <c r="A768" s="463" t="s">
        <v>54</v>
      </c>
      <c r="B768" s="934">
        <v>79</v>
      </c>
      <c r="C768" s="934">
        <v>77</v>
      </c>
      <c r="D768" s="934">
        <v>80</v>
      </c>
      <c r="E768" s="934">
        <v>90</v>
      </c>
      <c r="F768" s="934">
        <v>110</v>
      </c>
      <c r="G768" s="934">
        <v>174</v>
      </c>
      <c r="H768" s="934">
        <v>267</v>
      </c>
      <c r="I768" s="465">
        <f t="shared" ref="I768:I777" si="168">SUM(B768:H768)</f>
        <v>877</v>
      </c>
    </row>
    <row r="769" spans="1:9" ht="16.5">
      <c r="A769" s="463" t="s">
        <v>277</v>
      </c>
      <c r="B769" s="934">
        <v>240</v>
      </c>
      <c r="C769" s="934">
        <v>89</v>
      </c>
      <c r="D769" s="934">
        <v>108</v>
      </c>
      <c r="E769" s="934">
        <v>111</v>
      </c>
      <c r="F769" s="934">
        <v>117</v>
      </c>
      <c r="G769" s="934">
        <v>247</v>
      </c>
      <c r="H769" s="934">
        <v>250</v>
      </c>
      <c r="I769" s="465">
        <f t="shared" si="168"/>
        <v>1162</v>
      </c>
    </row>
    <row r="770" spans="1:9" ht="16.5">
      <c r="A770" s="463" t="s">
        <v>278</v>
      </c>
      <c r="B770" s="934">
        <v>46</v>
      </c>
      <c r="C770" s="934">
        <v>83</v>
      </c>
      <c r="D770" s="934">
        <v>80</v>
      </c>
      <c r="E770" s="934">
        <v>87</v>
      </c>
      <c r="F770" s="934">
        <v>75</v>
      </c>
      <c r="G770" s="934">
        <v>135</v>
      </c>
      <c r="H770" s="934">
        <v>175</v>
      </c>
      <c r="I770" s="465">
        <f t="shared" si="168"/>
        <v>681</v>
      </c>
    </row>
    <row r="771" spans="1:9" ht="16.5">
      <c r="A771" s="463" t="s">
        <v>279</v>
      </c>
      <c r="B771" s="934">
        <v>215</v>
      </c>
      <c r="C771" s="934">
        <v>90</v>
      </c>
      <c r="D771" s="934">
        <v>82</v>
      </c>
      <c r="E771" s="934">
        <v>88</v>
      </c>
      <c r="F771" s="934">
        <v>116</v>
      </c>
      <c r="G771" s="934">
        <v>205</v>
      </c>
      <c r="H771" s="934">
        <v>260</v>
      </c>
      <c r="I771" s="465">
        <f t="shared" si="168"/>
        <v>1056</v>
      </c>
    </row>
    <row r="772" spans="1:9" ht="16.5">
      <c r="A772" s="463" t="s">
        <v>280</v>
      </c>
      <c r="B772" s="934">
        <v>156</v>
      </c>
      <c r="C772" s="934">
        <v>146</v>
      </c>
      <c r="D772" s="934">
        <v>132</v>
      </c>
      <c r="E772" s="934">
        <v>136</v>
      </c>
      <c r="F772" s="934">
        <v>164</v>
      </c>
      <c r="G772" s="934">
        <v>209</v>
      </c>
      <c r="H772" s="934">
        <v>325</v>
      </c>
      <c r="I772" s="465">
        <f t="shared" si="168"/>
        <v>1268</v>
      </c>
    </row>
    <row r="773" spans="1:9" ht="16.5">
      <c r="A773" s="463" t="s">
        <v>281</v>
      </c>
      <c r="B773" s="934">
        <v>81</v>
      </c>
      <c r="C773" s="934">
        <v>40</v>
      </c>
      <c r="D773" s="934">
        <v>50</v>
      </c>
      <c r="E773" s="934">
        <v>36</v>
      </c>
      <c r="F773" s="934">
        <v>52</v>
      </c>
      <c r="G773" s="934">
        <v>92</v>
      </c>
      <c r="H773" s="934">
        <v>112</v>
      </c>
      <c r="I773" s="465">
        <f t="shared" si="168"/>
        <v>463</v>
      </c>
    </row>
    <row r="774" spans="1:9" ht="16.5">
      <c r="A774" s="463" t="s">
        <v>282</v>
      </c>
      <c r="B774" s="934">
        <v>29</v>
      </c>
      <c r="C774" s="934">
        <v>16</v>
      </c>
      <c r="D774" s="934">
        <v>22</v>
      </c>
      <c r="E774" s="934">
        <v>28</v>
      </c>
      <c r="F774" s="934">
        <v>16</v>
      </c>
      <c r="G774" s="934">
        <v>21</v>
      </c>
      <c r="H774" s="934">
        <v>51</v>
      </c>
      <c r="I774" s="465">
        <f t="shared" si="168"/>
        <v>183</v>
      </c>
    </row>
    <row r="775" spans="1:9" ht="16.5">
      <c r="A775" s="463" t="s">
        <v>283</v>
      </c>
      <c r="B775" s="934">
        <v>24</v>
      </c>
      <c r="C775" s="934">
        <v>9</v>
      </c>
      <c r="D775" s="934">
        <v>8</v>
      </c>
      <c r="E775" s="934">
        <v>22</v>
      </c>
      <c r="F775" s="934">
        <v>17</v>
      </c>
      <c r="G775" s="934">
        <v>22</v>
      </c>
      <c r="H775" s="934">
        <v>55</v>
      </c>
      <c r="I775" s="465">
        <f t="shared" si="168"/>
        <v>157</v>
      </c>
    </row>
    <row r="776" spans="1:9" ht="16.5">
      <c r="A776" s="463" t="s">
        <v>284</v>
      </c>
      <c r="B776" s="934">
        <v>67</v>
      </c>
      <c r="C776" s="934">
        <v>15</v>
      </c>
      <c r="D776" s="934">
        <v>16</v>
      </c>
      <c r="E776" s="934">
        <v>19</v>
      </c>
      <c r="F776" s="934">
        <v>22</v>
      </c>
      <c r="G776" s="934">
        <v>38</v>
      </c>
      <c r="H776" s="934">
        <v>59</v>
      </c>
      <c r="I776" s="465">
        <f t="shared" si="168"/>
        <v>236</v>
      </c>
    </row>
    <row r="777" spans="1:9" ht="16.5">
      <c r="A777" s="463" t="s">
        <v>36</v>
      </c>
      <c r="B777" s="934">
        <v>87</v>
      </c>
      <c r="C777" s="934">
        <v>22</v>
      </c>
      <c r="D777" s="934">
        <v>34</v>
      </c>
      <c r="E777" s="934">
        <v>27</v>
      </c>
      <c r="F777" s="934">
        <v>34</v>
      </c>
      <c r="G777" s="934">
        <v>60</v>
      </c>
      <c r="H777" s="934">
        <v>95</v>
      </c>
      <c r="I777" s="465">
        <f t="shared" si="168"/>
        <v>359</v>
      </c>
    </row>
    <row r="778" spans="1:9">
      <c r="A778" s="1607"/>
      <c r="B778" s="1608"/>
      <c r="C778" s="1608"/>
      <c r="D778" s="1608"/>
      <c r="E778" s="1608"/>
      <c r="F778" s="1608"/>
      <c r="G778" s="1608"/>
      <c r="H778" s="1608"/>
      <c r="I778" s="1609"/>
    </row>
    <row r="779" spans="1:9">
      <c r="A779" s="461" t="s">
        <v>992</v>
      </c>
      <c r="B779" s="531">
        <v>44444</v>
      </c>
      <c r="C779" s="531">
        <v>44445</v>
      </c>
      <c r="D779" s="531">
        <v>44446</v>
      </c>
      <c r="E779" s="531">
        <v>44447</v>
      </c>
      <c r="F779" s="531">
        <v>44448</v>
      </c>
      <c r="G779" s="531">
        <v>44449</v>
      </c>
      <c r="H779" s="531">
        <v>44450</v>
      </c>
      <c r="I779" s="462" t="s">
        <v>1000</v>
      </c>
    </row>
    <row r="780" spans="1:9" ht="16.5">
      <c r="A780" s="463" t="s">
        <v>54</v>
      </c>
      <c r="B780" s="464">
        <f t="shared" ref="B780:H789" si="169">B768/B756*100</f>
        <v>44.886363636363633</v>
      </c>
      <c r="C780" s="464">
        <f t="shared" si="169"/>
        <v>34.529147982062781</v>
      </c>
      <c r="D780" s="464">
        <f t="shared" si="169"/>
        <v>34.632034632034632</v>
      </c>
      <c r="E780" s="464">
        <f t="shared" si="169"/>
        <v>40.178571428571431</v>
      </c>
      <c r="F780" s="464">
        <f t="shared" si="169"/>
        <v>48.888888888888886</v>
      </c>
      <c r="G780" s="464">
        <f t="shared" si="169"/>
        <v>52.72727272727272</v>
      </c>
      <c r="H780" s="464">
        <f t="shared" si="169"/>
        <v>50.377358490566039</v>
      </c>
      <c r="I780" s="465">
        <f t="shared" ref="I780:I789" si="170">AVERAGE(B780:H780)</f>
        <v>43.745662540822877</v>
      </c>
    </row>
    <row r="781" spans="1:9" ht="16.5">
      <c r="A781" s="463" t="s">
        <v>277</v>
      </c>
      <c r="B781" s="464">
        <f t="shared" si="169"/>
        <v>47.337278106508876</v>
      </c>
      <c r="C781" s="464">
        <f t="shared" si="169"/>
        <v>43.414634146341463</v>
      </c>
      <c r="D781" s="464">
        <f t="shared" si="169"/>
        <v>60</v>
      </c>
      <c r="E781" s="464">
        <f t="shared" si="169"/>
        <v>46.835443037974684</v>
      </c>
      <c r="F781" s="464">
        <f t="shared" si="169"/>
        <v>40.766550522648082</v>
      </c>
      <c r="G781" s="464">
        <f t="shared" si="169"/>
        <v>49.203187250996017</v>
      </c>
      <c r="H781" s="464">
        <f t="shared" si="169"/>
        <v>43.177892918825563</v>
      </c>
      <c r="I781" s="465">
        <f t="shared" si="170"/>
        <v>47.247855140470669</v>
      </c>
    </row>
    <row r="782" spans="1:9" ht="16.5">
      <c r="A782" s="463" t="s">
        <v>278</v>
      </c>
      <c r="B782" s="464">
        <f t="shared" si="169"/>
        <v>48.421052631578945</v>
      </c>
      <c r="C782" s="464">
        <f t="shared" si="169"/>
        <v>47.701149425287355</v>
      </c>
      <c r="D782" s="464">
        <f t="shared" si="169"/>
        <v>48.780487804878049</v>
      </c>
      <c r="E782" s="464">
        <f t="shared" si="169"/>
        <v>57.23684210526315</v>
      </c>
      <c r="F782" s="464">
        <f t="shared" si="169"/>
        <v>66.964285714285708</v>
      </c>
      <c r="G782" s="464">
        <f t="shared" si="169"/>
        <v>42.1875</v>
      </c>
      <c r="H782" s="464">
        <f t="shared" si="169"/>
        <v>70.850202429149803</v>
      </c>
      <c r="I782" s="465">
        <f t="shared" si="170"/>
        <v>54.591645730063291</v>
      </c>
    </row>
    <row r="783" spans="1:9" ht="16.5">
      <c r="A783" s="463" t="s">
        <v>279</v>
      </c>
      <c r="B783" s="464">
        <f t="shared" si="169"/>
        <v>40.186915887850468</v>
      </c>
      <c r="C783" s="464">
        <f t="shared" si="169"/>
        <v>43.478260869565219</v>
      </c>
      <c r="D783" s="464">
        <f t="shared" si="169"/>
        <v>36.444444444444443</v>
      </c>
      <c r="E783" s="464">
        <f t="shared" si="169"/>
        <v>41.904761904761905</v>
      </c>
      <c r="F783" s="464">
        <f t="shared" si="169"/>
        <v>40.277777777777779</v>
      </c>
      <c r="G783" s="464">
        <f t="shared" si="169"/>
        <v>42.094455852156059</v>
      </c>
      <c r="H783" s="464">
        <f t="shared" si="169"/>
        <v>50.78125</v>
      </c>
      <c r="I783" s="465">
        <f t="shared" si="170"/>
        <v>42.166838105222268</v>
      </c>
    </row>
    <row r="784" spans="1:9" ht="16.5">
      <c r="A784" s="463" t="s">
        <v>280</v>
      </c>
      <c r="B784" s="464">
        <f t="shared" si="169"/>
        <v>58.646616541353382</v>
      </c>
      <c r="C784" s="464">
        <f t="shared" si="169"/>
        <v>61.087866108786613</v>
      </c>
      <c r="D784" s="464">
        <f t="shared" si="169"/>
        <v>70.967741935483872</v>
      </c>
      <c r="E784" s="464">
        <f t="shared" si="169"/>
        <v>53.968253968253968</v>
      </c>
      <c r="F784" s="464">
        <f t="shared" si="169"/>
        <v>60.74074074074074</v>
      </c>
      <c r="G784" s="464">
        <f t="shared" si="169"/>
        <v>61.29032258064516</v>
      </c>
      <c r="H784" s="464">
        <f t="shared" si="169"/>
        <v>63.4765625</v>
      </c>
      <c r="I784" s="465">
        <f t="shared" si="170"/>
        <v>61.454014910751972</v>
      </c>
    </row>
    <row r="785" spans="1:9" ht="16.5">
      <c r="A785" s="463" t="s">
        <v>281</v>
      </c>
      <c r="B785" s="468">
        <f t="shared" si="169"/>
        <v>100</v>
      </c>
      <c r="C785" s="468">
        <f t="shared" si="169"/>
        <v>68.965517241379317</v>
      </c>
      <c r="D785" s="468">
        <f t="shared" si="169"/>
        <v>45.454545454545453</v>
      </c>
      <c r="E785" s="468">
        <f t="shared" si="169"/>
        <v>48</v>
      </c>
      <c r="F785" s="468">
        <f t="shared" si="169"/>
        <v>55.319148936170215</v>
      </c>
      <c r="G785" s="468">
        <f t="shared" si="169"/>
        <v>50.828729281767963</v>
      </c>
      <c r="H785" s="468">
        <f t="shared" si="169"/>
        <v>80.57553956834532</v>
      </c>
      <c r="I785" s="492">
        <f t="shared" si="170"/>
        <v>64.163354354601182</v>
      </c>
    </row>
    <row r="786" spans="1:9" ht="16.5">
      <c r="A786" s="463" t="s">
        <v>282</v>
      </c>
      <c r="B786" s="468">
        <f t="shared" si="169"/>
        <v>87.878787878787875</v>
      </c>
      <c r="C786" s="468">
        <f t="shared" si="169"/>
        <v>76.19047619047619</v>
      </c>
      <c r="D786" s="468">
        <f t="shared" si="169"/>
        <v>91.666666666666657</v>
      </c>
      <c r="E786" s="468">
        <f t="shared" si="169"/>
        <v>87.5</v>
      </c>
      <c r="F786" s="468">
        <f t="shared" si="169"/>
        <v>84.210526315789465</v>
      </c>
      <c r="G786" s="468">
        <f t="shared" si="169"/>
        <v>84</v>
      </c>
      <c r="H786" s="468">
        <f t="shared" si="169"/>
        <v>82.258064516129039</v>
      </c>
      <c r="I786" s="492">
        <f t="shared" si="170"/>
        <v>84.814931652549902</v>
      </c>
    </row>
    <row r="787" spans="1:9" ht="16.5">
      <c r="A787" s="463" t="s">
        <v>283</v>
      </c>
      <c r="B787" s="468">
        <f t="shared" si="169"/>
        <v>82.758620689655174</v>
      </c>
      <c r="C787" s="468">
        <f t="shared" si="169"/>
        <v>37.5</v>
      </c>
      <c r="D787" s="468">
        <f t="shared" si="169"/>
        <v>36.363636363636367</v>
      </c>
      <c r="E787" s="468">
        <f t="shared" si="169"/>
        <v>78.571428571428569</v>
      </c>
      <c r="F787" s="468">
        <f t="shared" si="169"/>
        <v>80.952380952380949</v>
      </c>
      <c r="G787" s="468">
        <f t="shared" si="169"/>
        <v>88</v>
      </c>
      <c r="H787" s="468">
        <f t="shared" si="169"/>
        <v>93.220338983050837</v>
      </c>
      <c r="I787" s="492">
        <f t="shared" si="170"/>
        <v>71.052343651450272</v>
      </c>
    </row>
    <row r="788" spans="1:9" ht="16.5">
      <c r="A788" s="463" t="s">
        <v>284</v>
      </c>
      <c r="B788" s="468">
        <f t="shared" si="169"/>
        <v>44.966442953020135</v>
      </c>
      <c r="C788" s="468">
        <f t="shared" si="169"/>
        <v>36.585365853658537</v>
      </c>
      <c r="D788" s="468">
        <f t="shared" si="169"/>
        <v>69.565217391304344</v>
      </c>
      <c r="E788" s="468">
        <f t="shared" si="169"/>
        <v>59.375</v>
      </c>
      <c r="F788" s="468">
        <f t="shared" si="169"/>
        <v>73.333333333333329</v>
      </c>
      <c r="G788" s="468">
        <f t="shared" si="169"/>
        <v>60.317460317460316</v>
      </c>
      <c r="H788" s="468">
        <f t="shared" si="169"/>
        <v>44.696969696969695</v>
      </c>
      <c r="I788" s="492">
        <f t="shared" si="170"/>
        <v>55.548541363678048</v>
      </c>
    </row>
    <row r="789" spans="1:9" ht="16.5">
      <c r="A789" s="463" t="s">
        <v>36</v>
      </c>
      <c r="B789" s="468">
        <f t="shared" si="169"/>
        <v>74.358974358974365</v>
      </c>
      <c r="C789" s="468">
        <f t="shared" si="169"/>
        <v>64.705882352941174</v>
      </c>
      <c r="D789" s="468">
        <f t="shared" si="169"/>
        <v>79.069767441860463</v>
      </c>
      <c r="E789" s="468">
        <f t="shared" si="169"/>
        <v>79.411764705882348</v>
      </c>
      <c r="F789" s="468">
        <f t="shared" si="169"/>
        <v>64.15094339622641</v>
      </c>
      <c r="G789" s="468">
        <f t="shared" si="169"/>
        <v>66.666666666666657</v>
      </c>
      <c r="H789" s="468">
        <f t="shared" si="169"/>
        <v>88.785046728971963</v>
      </c>
      <c r="I789" s="492">
        <f t="shared" si="170"/>
        <v>73.878435093074785</v>
      </c>
    </row>
    <row r="790" spans="1:9">
      <c r="A790" s="1607" t="s">
        <v>665</v>
      </c>
      <c r="B790" s="1608"/>
      <c r="C790" s="1608"/>
      <c r="D790" s="1608"/>
      <c r="E790" s="1608"/>
      <c r="F790" s="1608"/>
      <c r="G790" s="1608"/>
      <c r="H790" s="1608"/>
      <c r="I790" s="1609"/>
    </row>
    <row r="791" spans="1:9">
      <c r="A791" s="461" t="s">
        <v>992</v>
      </c>
      <c r="B791" s="531">
        <v>44444</v>
      </c>
      <c r="C791" s="531">
        <v>44445</v>
      </c>
      <c r="D791" s="531">
        <v>44446</v>
      </c>
      <c r="E791" s="531">
        <v>44447</v>
      </c>
      <c r="F791" s="531">
        <v>44448</v>
      </c>
      <c r="G791" s="531">
        <v>44449</v>
      </c>
      <c r="H791" s="531">
        <v>44450</v>
      </c>
      <c r="I791" s="462" t="s">
        <v>1000</v>
      </c>
    </row>
    <row r="792" spans="1:9" ht="16.5">
      <c r="A792" s="463" t="s">
        <v>54</v>
      </c>
      <c r="B792" s="467">
        <f t="shared" ref="B792:I797" si="171">B744/B768</f>
        <v>146.87569620253166</v>
      </c>
      <c r="C792" s="467">
        <f t="shared" si="171"/>
        <v>133.01545454545456</v>
      </c>
      <c r="D792" s="467">
        <f t="shared" si="171"/>
        <v>143.53699999999998</v>
      </c>
      <c r="E792" s="467">
        <f t="shared" si="171"/>
        <v>133.20011111111111</v>
      </c>
      <c r="F792" s="467">
        <f t="shared" si="171"/>
        <v>128.40472727272729</v>
      </c>
      <c r="G792" s="467">
        <f t="shared" si="171"/>
        <v>146.32885057471265</v>
      </c>
      <c r="H792" s="467">
        <f t="shared" si="171"/>
        <v>151.44913857677901</v>
      </c>
      <c r="I792" s="467">
        <f t="shared" si="171"/>
        <v>142.91790193842647</v>
      </c>
    </row>
    <row r="793" spans="1:9" ht="16.5">
      <c r="A793" s="463" t="s">
        <v>277</v>
      </c>
      <c r="B793" s="467">
        <f t="shared" si="171"/>
        <v>163.78054166666666</v>
      </c>
      <c r="C793" s="467">
        <f t="shared" si="171"/>
        <v>155.32056179775282</v>
      </c>
      <c r="D793" s="467">
        <f t="shared" si="171"/>
        <v>152.04685185185187</v>
      </c>
      <c r="E793" s="467">
        <f t="shared" si="171"/>
        <v>147.94216216216219</v>
      </c>
      <c r="F793" s="467">
        <f t="shared" si="171"/>
        <v>140.11615384615385</v>
      </c>
      <c r="G793" s="467">
        <f t="shared" si="171"/>
        <v>122.50287449392712</v>
      </c>
      <c r="H793" s="467">
        <f t="shared" si="171"/>
        <v>148.68628000000001</v>
      </c>
      <c r="I793" s="467">
        <f t="shared" si="171"/>
        <v>146.12467297762478</v>
      </c>
    </row>
    <row r="794" spans="1:9" ht="16.5">
      <c r="A794" s="463" t="s">
        <v>278</v>
      </c>
      <c r="B794" s="467">
        <f t="shared" si="171"/>
        <v>161.27391304347827</v>
      </c>
      <c r="C794" s="467">
        <f t="shared" si="171"/>
        <v>142.29963855421687</v>
      </c>
      <c r="D794" s="467">
        <f t="shared" si="171"/>
        <v>171.623875</v>
      </c>
      <c r="E794" s="467">
        <f t="shared" si="171"/>
        <v>117.0712643678161</v>
      </c>
      <c r="F794" s="467">
        <f t="shared" si="171"/>
        <v>126.80160000000001</v>
      </c>
      <c r="G794" s="467">
        <f t="shared" si="171"/>
        <v>131.44437037037039</v>
      </c>
      <c r="H794" s="467">
        <f t="shared" si="171"/>
        <v>146.14554285714286</v>
      </c>
      <c r="I794" s="467">
        <f t="shared" si="171"/>
        <v>140.93268722466962</v>
      </c>
    </row>
    <row r="795" spans="1:9" ht="16.5">
      <c r="A795" s="463" t="s">
        <v>279</v>
      </c>
      <c r="B795" s="467">
        <f t="shared" si="171"/>
        <v>149.54851162790698</v>
      </c>
      <c r="C795" s="467">
        <f t="shared" si="171"/>
        <v>164.35411111111111</v>
      </c>
      <c r="D795" s="467">
        <f t="shared" si="171"/>
        <v>160.93024390243903</v>
      </c>
      <c r="E795" s="467">
        <f t="shared" si="171"/>
        <v>160.98261363636362</v>
      </c>
      <c r="F795" s="467">
        <f t="shared" si="171"/>
        <v>160.36068965517242</v>
      </c>
      <c r="G795" s="467">
        <f t="shared" si="171"/>
        <v>156.33160975609755</v>
      </c>
      <c r="H795" s="467">
        <f t="shared" si="171"/>
        <v>147.78426923076924</v>
      </c>
      <c r="I795" s="467">
        <f t="shared" si="171"/>
        <v>154.71712121212121</v>
      </c>
    </row>
    <row r="796" spans="1:9" ht="16.5">
      <c r="A796" s="463" t="s">
        <v>280</v>
      </c>
      <c r="B796" s="467">
        <f t="shared" si="171"/>
        <v>150.9826923076923</v>
      </c>
      <c r="C796" s="467">
        <f t="shared" si="171"/>
        <v>128.96075342465753</v>
      </c>
      <c r="D796" s="467">
        <f t="shared" si="171"/>
        <v>148.35598484848487</v>
      </c>
      <c r="E796" s="467">
        <f t="shared" si="171"/>
        <v>143.72066176470588</v>
      </c>
      <c r="F796" s="467">
        <f t="shared" si="171"/>
        <v>156.32591463414636</v>
      </c>
      <c r="G796" s="467">
        <f t="shared" si="171"/>
        <v>169.71607655502393</v>
      </c>
      <c r="H796" s="467">
        <f t="shared" si="171"/>
        <v>154.98012307692309</v>
      </c>
      <c r="I796" s="467">
        <f t="shared" si="171"/>
        <v>152.19812302839117</v>
      </c>
    </row>
    <row r="797" spans="1:9" ht="16.5">
      <c r="A797" s="463" t="s">
        <v>281</v>
      </c>
      <c r="B797" s="467">
        <f t="shared" si="171"/>
        <v>119.07333333333334</v>
      </c>
      <c r="C797" s="467">
        <f t="shared" si="171"/>
        <v>104.3445</v>
      </c>
      <c r="D797" s="467">
        <f t="shared" si="171"/>
        <v>127.55540000000001</v>
      </c>
      <c r="E797" s="467">
        <f t="shared" si="171"/>
        <v>175.87583333333333</v>
      </c>
      <c r="F797" s="467">
        <f t="shared" si="171"/>
        <v>166.99365384615385</v>
      </c>
      <c r="G797" s="467">
        <f t="shared" si="171"/>
        <v>133.22119565217392</v>
      </c>
      <c r="H797" s="467">
        <f t="shared" si="171"/>
        <v>161.20151785714285</v>
      </c>
      <c r="I797" s="467">
        <f t="shared" si="171"/>
        <v>141.5175161987041</v>
      </c>
    </row>
    <row r="798" spans="1:9" ht="16.5">
      <c r="A798" s="463" t="s">
        <v>282</v>
      </c>
      <c r="B798" s="467">
        <f t="shared" ref="B798:G801" si="172">B750/B774</f>
        <v>118.79655172413793</v>
      </c>
      <c r="C798" s="467">
        <f t="shared" si="172"/>
        <v>126.466875</v>
      </c>
      <c r="D798" s="467">
        <f t="shared" si="172"/>
        <v>116.74863636363635</v>
      </c>
      <c r="E798" s="467">
        <f t="shared" si="172"/>
        <v>94.896071428571432</v>
      </c>
      <c r="F798" s="467">
        <f t="shared" si="172"/>
        <v>124.72750000000001</v>
      </c>
      <c r="G798" s="467">
        <f t="shared" si="172"/>
        <v>139.64428571428573</v>
      </c>
      <c r="H798" s="467">
        <f t="shared" ref="H798:H801" si="173">H750/H774</f>
        <v>173.20764705882354</v>
      </c>
      <c r="I798" s="467">
        <f>I750/I774</f>
        <v>133.63874316939891</v>
      </c>
    </row>
    <row r="799" spans="1:9" ht="16.5">
      <c r="A799" s="463" t="s">
        <v>283</v>
      </c>
      <c r="B799" s="467">
        <f t="shared" si="172"/>
        <v>102.22583333333334</v>
      </c>
      <c r="C799" s="467">
        <f t="shared" si="172"/>
        <v>110.08888888888889</v>
      </c>
      <c r="D799" s="467">
        <f t="shared" si="172"/>
        <v>149.72874999999999</v>
      </c>
      <c r="E799" s="467">
        <f t="shared" si="172"/>
        <v>110.48272727272727</v>
      </c>
      <c r="F799" s="467">
        <f t="shared" si="172"/>
        <v>130.20058823529411</v>
      </c>
      <c r="G799" s="467">
        <f t="shared" si="172"/>
        <v>89.799545454545452</v>
      </c>
      <c r="H799" s="467">
        <f t="shared" si="173"/>
        <v>124.00909090909092</v>
      </c>
      <c r="I799" s="467">
        <f>I751/I775</f>
        <v>115.17305732484076</v>
      </c>
    </row>
    <row r="800" spans="1:9" ht="16.5">
      <c r="A800" s="463" t="s">
        <v>284</v>
      </c>
      <c r="B800" s="467">
        <f t="shared" si="172"/>
        <v>92.625223880597019</v>
      </c>
      <c r="C800" s="467">
        <f t="shared" si="172"/>
        <v>100.114</v>
      </c>
      <c r="D800" s="467">
        <f t="shared" si="172"/>
        <v>111.35312500000001</v>
      </c>
      <c r="E800" s="467">
        <f t="shared" si="172"/>
        <v>76.608947368421056</v>
      </c>
      <c r="F800" s="467">
        <f t="shared" si="172"/>
        <v>156.93409090909091</v>
      </c>
      <c r="G800" s="467">
        <f t="shared" si="172"/>
        <v>87.138421052631585</v>
      </c>
      <c r="H800" s="467">
        <f t="shared" si="173"/>
        <v>116.85406779661018</v>
      </c>
      <c r="I800" s="467">
        <f>I752/I776</f>
        <v>104.25008474576269</v>
      </c>
    </row>
    <row r="801" spans="1:9" ht="16.5">
      <c r="A801" s="463" t="s">
        <v>36</v>
      </c>
      <c r="B801" s="467">
        <f t="shared" si="172"/>
        <v>161.74965517241378</v>
      </c>
      <c r="C801" s="467">
        <f t="shared" si="172"/>
        <v>108.77045454545454</v>
      </c>
      <c r="D801" s="467">
        <f t="shared" si="172"/>
        <v>133.16764705882352</v>
      </c>
      <c r="E801" s="467">
        <f t="shared" si="172"/>
        <v>119.98074074074074</v>
      </c>
      <c r="F801" s="467">
        <f t="shared" si="172"/>
        <v>117.37735294117647</v>
      </c>
      <c r="G801" s="467">
        <f t="shared" si="172"/>
        <v>103.0445</v>
      </c>
      <c r="H801" s="467">
        <f t="shared" si="173"/>
        <v>132.03021052631578</v>
      </c>
      <c r="I801" s="467">
        <f>I753/I777</f>
        <v>130.77637883008356</v>
      </c>
    </row>
    <row r="803" spans="1:9" ht="23.25">
      <c r="A803" s="1602" t="s">
        <v>1052</v>
      </c>
      <c r="B803" s="1603"/>
      <c r="C803" s="1603"/>
      <c r="D803" s="1603"/>
      <c r="E803" s="1603"/>
      <c r="F803" s="1603"/>
      <c r="G803" s="1603"/>
      <c r="H803" s="1603"/>
      <c r="I803" s="1603"/>
    </row>
    <row r="804" spans="1:9">
      <c r="A804" s="1604" t="s">
        <v>991</v>
      </c>
      <c r="B804" s="1605"/>
      <c r="C804" s="1605"/>
      <c r="D804" s="1605"/>
      <c r="E804" s="1605"/>
      <c r="F804" s="1605"/>
      <c r="G804" s="1605"/>
      <c r="H804" s="1605"/>
      <c r="I804" s="1606"/>
    </row>
    <row r="805" spans="1:9">
      <c r="A805" s="461" t="s">
        <v>992</v>
      </c>
      <c r="B805" s="531">
        <v>44451</v>
      </c>
      <c r="C805" s="531">
        <v>44452</v>
      </c>
      <c r="D805" s="531">
        <v>44453</v>
      </c>
      <c r="E805" s="531">
        <v>44454</v>
      </c>
      <c r="F805" s="531">
        <v>44455</v>
      </c>
      <c r="G805" s="531">
        <v>44456</v>
      </c>
      <c r="H805" s="531">
        <v>44457</v>
      </c>
      <c r="I805" s="462" t="s">
        <v>1000</v>
      </c>
    </row>
    <row r="806" spans="1:9" ht="16.5">
      <c r="A806" s="463" t="s">
        <v>54</v>
      </c>
      <c r="B806" s="467">
        <v>11036.85</v>
      </c>
      <c r="C806" s="467">
        <v>8509.0499999999993</v>
      </c>
      <c r="D806" s="467">
        <v>14739.98</v>
      </c>
      <c r="E806" s="467">
        <v>22042.95</v>
      </c>
      <c r="F806" s="467">
        <v>15481.08</v>
      </c>
      <c r="G806" s="467">
        <v>29093.55</v>
      </c>
      <c r="H806" s="467">
        <v>36043.019999999997</v>
      </c>
      <c r="I806" s="466">
        <f t="shared" ref="I806:I815" si="174">SUM(B806:H806)</f>
        <v>136946.48000000001</v>
      </c>
    </row>
    <row r="807" spans="1:9" ht="16.5">
      <c r="A807" s="463" t="s">
        <v>277</v>
      </c>
      <c r="B807" s="467">
        <v>39979.839999999997</v>
      </c>
      <c r="C807" s="467">
        <v>15241.24</v>
      </c>
      <c r="D807" s="467">
        <v>21137.48</v>
      </c>
      <c r="E807" s="467">
        <v>21550.41</v>
      </c>
      <c r="F807" s="467">
        <v>38922.14</v>
      </c>
      <c r="G807" s="467">
        <v>32641.84</v>
      </c>
      <c r="H807" s="467">
        <v>42274.76</v>
      </c>
      <c r="I807" s="466">
        <f t="shared" si="174"/>
        <v>211747.71</v>
      </c>
    </row>
    <row r="808" spans="1:9" ht="16.5">
      <c r="A808" s="463" t="s">
        <v>278</v>
      </c>
      <c r="B808" s="467">
        <v>11088.16</v>
      </c>
      <c r="C808" s="467">
        <v>10061.51</v>
      </c>
      <c r="D808" s="467">
        <v>14806.56</v>
      </c>
      <c r="E808" s="467">
        <v>14093.43</v>
      </c>
      <c r="F808" s="467">
        <v>11455.97</v>
      </c>
      <c r="G808" s="467">
        <v>20278.28</v>
      </c>
      <c r="H808" s="467">
        <v>19018.759999999998</v>
      </c>
      <c r="I808" s="466">
        <f t="shared" si="174"/>
        <v>100802.67</v>
      </c>
    </row>
    <row r="809" spans="1:9" ht="16.5">
      <c r="A809" s="463" t="s">
        <v>279</v>
      </c>
      <c r="B809" s="467">
        <v>24024.83</v>
      </c>
      <c r="C809" s="467">
        <v>14694.86</v>
      </c>
      <c r="D809" s="467">
        <v>21958.82</v>
      </c>
      <c r="E809" s="467">
        <v>18567.07</v>
      </c>
      <c r="F809" s="467">
        <v>30533.32</v>
      </c>
      <c r="G809" s="467">
        <v>31953.97</v>
      </c>
      <c r="H809" s="467">
        <v>39663.9</v>
      </c>
      <c r="I809" s="466">
        <f t="shared" si="174"/>
        <v>181396.77</v>
      </c>
    </row>
    <row r="810" spans="1:9" ht="16.5">
      <c r="A810" s="463" t="s">
        <v>280</v>
      </c>
      <c r="B810" s="467">
        <v>23846.69</v>
      </c>
      <c r="C810" s="467">
        <v>21084.95</v>
      </c>
      <c r="D810" s="467">
        <v>21674.87</v>
      </c>
      <c r="E810" s="467">
        <v>25901.72</v>
      </c>
      <c r="F810" s="467">
        <v>28323.69</v>
      </c>
      <c r="G810" s="467">
        <v>43287.519999999997</v>
      </c>
      <c r="H810" s="467">
        <v>45701.25</v>
      </c>
      <c r="I810" s="466">
        <f t="shared" si="174"/>
        <v>209820.69</v>
      </c>
    </row>
    <row r="811" spans="1:9" ht="16.5">
      <c r="A811" s="463" t="s">
        <v>281</v>
      </c>
      <c r="B811" s="467">
        <v>10721.08</v>
      </c>
      <c r="C811" s="467">
        <v>9252.1200000000008</v>
      </c>
      <c r="D811" s="467">
        <v>7659.28</v>
      </c>
      <c r="E811" s="467">
        <v>8430.44</v>
      </c>
      <c r="F811" s="467">
        <v>9044.67</v>
      </c>
      <c r="G811" s="467">
        <v>14154.96</v>
      </c>
      <c r="H811" s="467">
        <v>23462.21</v>
      </c>
      <c r="I811" s="466">
        <f t="shared" si="174"/>
        <v>82724.759999999995</v>
      </c>
    </row>
    <row r="812" spans="1:9" ht="16.5">
      <c r="A812" s="463" t="s">
        <v>282</v>
      </c>
      <c r="B812" s="467">
        <v>3144.44</v>
      </c>
      <c r="C812" s="467">
        <v>3093.26</v>
      </c>
      <c r="D812" s="467">
        <v>3937</v>
      </c>
      <c r="E812" s="467">
        <v>7723.79</v>
      </c>
      <c r="F812" s="467">
        <v>5883.02</v>
      </c>
      <c r="G812" s="467">
        <v>2453.5700000000002</v>
      </c>
      <c r="H812" s="467">
        <v>12541.94</v>
      </c>
      <c r="I812" s="466">
        <f t="shared" si="174"/>
        <v>38777.020000000004</v>
      </c>
    </row>
    <row r="813" spans="1:9" ht="16.5">
      <c r="A813" s="463" t="s">
        <v>283</v>
      </c>
      <c r="B813" s="467">
        <v>3369.19</v>
      </c>
      <c r="C813" s="467">
        <v>3540.58</v>
      </c>
      <c r="D813" s="467">
        <v>2748.4</v>
      </c>
      <c r="E813" s="467">
        <v>2844.5</v>
      </c>
      <c r="F813" s="467">
        <v>2546.4299999999998</v>
      </c>
      <c r="G813" s="467">
        <v>3297.53</v>
      </c>
      <c r="H813" s="467">
        <v>3572.18</v>
      </c>
      <c r="I813" s="466">
        <f t="shared" si="174"/>
        <v>21918.81</v>
      </c>
    </row>
    <row r="814" spans="1:9" ht="16.5">
      <c r="A814" s="463" t="s">
        <v>284</v>
      </c>
      <c r="B814" s="467">
        <v>5235.16</v>
      </c>
      <c r="C814" s="467">
        <v>2134.59</v>
      </c>
      <c r="D814" s="467">
        <v>2615.64</v>
      </c>
      <c r="E814" s="467">
        <v>2507.64</v>
      </c>
      <c r="F814" s="467">
        <v>5317.04</v>
      </c>
      <c r="G814" s="467">
        <v>3686.4</v>
      </c>
      <c r="H814" s="467">
        <v>6831.28</v>
      </c>
      <c r="I814" s="466">
        <f t="shared" si="174"/>
        <v>28327.75</v>
      </c>
    </row>
    <row r="815" spans="1:9" ht="16.5">
      <c r="A815" s="463" t="s">
        <v>36</v>
      </c>
      <c r="B815" s="467">
        <v>10596.79</v>
      </c>
      <c r="C815" s="467">
        <v>5235.93</v>
      </c>
      <c r="D815" s="467">
        <v>4366.1099999999997</v>
      </c>
      <c r="E815" s="467">
        <v>7697.43</v>
      </c>
      <c r="F815" s="467">
        <v>9049.31</v>
      </c>
      <c r="G815" s="467">
        <v>6604.43</v>
      </c>
      <c r="H815" s="467">
        <v>13288.69</v>
      </c>
      <c r="I815" s="466">
        <f t="shared" si="174"/>
        <v>56838.69</v>
      </c>
    </row>
    <row r="816" spans="1:9">
      <c r="A816" s="1607" t="s">
        <v>1050</v>
      </c>
      <c r="B816" s="1608"/>
      <c r="C816" s="1608"/>
      <c r="D816" s="1608"/>
      <c r="E816" s="1608"/>
      <c r="F816" s="1608"/>
      <c r="G816" s="1608"/>
      <c r="H816" s="1608"/>
      <c r="I816" s="1609"/>
    </row>
    <row r="817" spans="1:9">
      <c r="A817" s="461" t="s">
        <v>992</v>
      </c>
      <c r="B817" s="531">
        <v>44451</v>
      </c>
      <c r="C817" s="531">
        <v>44452</v>
      </c>
      <c r="D817" s="531">
        <v>44453</v>
      </c>
      <c r="E817" s="531">
        <v>44454</v>
      </c>
      <c r="F817" s="531">
        <v>44455</v>
      </c>
      <c r="G817" s="531">
        <v>44456</v>
      </c>
      <c r="H817" s="531">
        <v>44457</v>
      </c>
      <c r="I817" s="462" t="s">
        <v>1000</v>
      </c>
    </row>
    <row r="818" spans="1:9" ht="16.5">
      <c r="A818" s="463" t="s">
        <v>54</v>
      </c>
      <c r="B818" s="934">
        <v>132</v>
      </c>
      <c r="C818" s="934">
        <v>156</v>
      </c>
      <c r="D818" s="934">
        <v>267</v>
      </c>
      <c r="E818" s="934">
        <v>334</v>
      </c>
      <c r="F818" s="934">
        <v>203</v>
      </c>
      <c r="G818" s="934">
        <v>341</v>
      </c>
      <c r="H818" s="464">
        <v>481</v>
      </c>
      <c r="I818" s="465">
        <f t="shared" ref="I818:I827" si="175">SUM(B818:H818)</f>
        <v>1914</v>
      </c>
    </row>
    <row r="819" spans="1:9" ht="16.5">
      <c r="A819" s="463" t="s">
        <v>277</v>
      </c>
      <c r="B819" s="934">
        <v>570</v>
      </c>
      <c r="C819" s="934">
        <v>237</v>
      </c>
      <c r="D819" s="934">
        <v>226</v>
      </c>
      <c r="E819" s="934">
        <v>313</v>
      </c>
      <c r="F819" s="934">
        <v>531</v>
      </c>
      <c r="G819" s="934">
        <v>509</v>
      </c>
      <c r="H819" s="464">
        <v>606</v>
      </c>
      <c r="I819" s="465">
        <f t="shared" si="175"/>
        <v>2992</v>
      </c>
    </row>
    <row r="820" spans="1:9" ht="16.5">
      <c r="A820" s="463" t="s">
        <v>278</v>
      </c>
      <c r="B820" s="934">
        <v>131</v>
      </c>
      <c r="C820" s="934">
        <v>147</v>
      </c>
      <c r="D820" s="934">
        <v>215</v>
      </c>
      <c r="E820" s="934">
        <v>219</v>
      </c>
      <c r="F820" s="934">
        <v>193</v>
      </c>
      <c r="G820" s="934">
        <v>278</v>
      </c>
      <c r="H820" s="464">
        <v>208</v>
      </c>
      <c r="I820" s="465">
        <f t="shared" si="175"/>
        <v>1391</v>
      </c>
    </row>
    <row r="821" spans="1:9" ht="16.5">
      <c r="A821" s="463" t="s">
        <v>279</v>
      </c>
      <c r="B821" s="934">
        <v>451</v>
      </c>
      <c r="C821" s="934">
        <v>185</v>
      </c>
      <c r="D821" s="934">
        <v>317</v>
      </c>
      <c r="E821" s="934">
        <v>254</v>
      </c>
      <c r="F821" s="934">
        <v>505</v>
      </c>
      <c r="G821" s="934">
        <v>544</v>
      </c>
      <c r="H821" s="464">
        <v>563</v>
      </c>
      <c r="I821" s="465">
        <f t="shared" si="175"/>
        <v>2819</v>
      </c>
    </row>
    <row r="822" spans="1:9" ht="16.5">
      <c r="A822" s="463" t="s">
        <v>280</v>
      </c>
      <c r="B822" s="934">
        <v>256</v>
      </c>
      <c r="C822" s="934">
        <v>239</v>
      </c>
      <c r="D822" s="934">
        <v>210</v>
      </c>
      <c r="E822" s="934">
        <v>271</v>
      </c>
      <c r="F822" s="934">
        <v>277</v>
      </c>
      <c r="G822" s="934">
        <v>538</v>
      </c>
      <c r="H822" s="464">
        <v>554</v>
      </c>
      <c r="I822" s="465">
        <f t="shared" si="175"/>
        <v>2345</v>
      </c>
    </row>
    <row r="823" spans="1:9" ht="16.5">
      <c r="A823" s="463" t="s">
        <v>281</v>
      </c>
      <c r="B823" s="934">
        <v>111</v>
      </c>
      <c r="C823" s="934">
        <v>143</v>
      </c>
      <c r="D823" s="934">
        <v>144</v>
      </c>
      <c r="E823" s="934">
        <v>94</v>
      </c>
      <c r="F823" s="934">
        <v>138</v>
      </c>
      <c r="G823" s="934">
        <v>137</v>
      </c>
      <c r="H823" s="464">
        <v>225</v>
      </c>
      <c r="I823" s="465">
        <f t="shared" si="175"/>
        <v>992</v>
      </c>
    </row>
    <row r="824" spans="1:9" ht="16.5">
      <c r="A824" s="463" t="s">
        <v>282</v>
      </c>
      <c r="B824" s="934">
        <v>26</v>
      </c>
      <c r="C824" s="934">
        <v>27</v>
      </c>
      <c r="D824" s="934">
        <v>35</v>
      </c>
      <c r="E824" s="934">
        <v>49</v>
      </c>
      <c r="F824" s="934">
        <v>47</v>
      </c>
      <c r="G824" s="934">
        <v>18</v>
      </c>
      <c r="H824" s="464">
        <v>64</v>
      </c>
      <c r="I824" s="465">
        <f t="shared" si="175"/>
        <v>266</v>
      </c>
    </row>
    <row r="825" spans="1:9" ht="16.5">
      <c r="A825" s="463" t="s">
        <v>283</v>
      </c>
      <c r="B825" s="934">
        <v>39</v>
      </c>
      <c r="C825" s="934">
        <v>25</v>
      </c>
      <c r="D825" s="934">
        <v>33</v>
      </c>
      <c r="E825" s="934">
        <v>27</v>
      </c>
      <c r="F825" s="934">
        <v>32</v>
      </c>
      <c r="G825" s="934">
        <v>36</v>
      </c>
      <c r="H825" s="464">
        <v>46</v>
      </c>
      <c r="I825" s="465">
        <f t="shared" si="175"/>
        <v>238</v>
      </c>
    </row>
    <row r="826" spans="1:9" ht="16.5">
      <c r="A826" s="463" t="s">
        <v>284</v>
      </c>
      <c r="B826" s="934">
        <v>102</v>
      </c>
      <c r="C826" s="934">
        <v>45</v>
      </c>
      <c r="D826" s="934">
        <v>30</v>
      </c>
      <c r="E826" s="934">
        <v>31</v>
      </c>
      <c r="F826" s="934">
        <v>64</v>
      </c>
      <c r="G826" s="934">
        <v>45</v>
      </c>
      <c r="H826" s="464">
        <v>111</v>
      </c>
      <c r="I826" s="465">
        <f t="shared" si="175"/>
        <v>428</v>
      </c>
    </row>
    <row r="827" spans="1:9" ht="16.5">
      <c r="A827" s="463" t="s">
        <v>36</v>
      </c>
      <c r="B827" s="934">
        <v>138</v>
      </c>
      <c r="C827" s="934">
        <v>63</v>
      </c>
      <c r="D827" s="934">
        <v>44</v>
      </c>
      <c r="E827" s="934">
        <v>70</v>
      </c>
      <c r="F827" s="934">
        <v>103</v>
      </c>
      <c r="G827" s="934">
        <v>83</v>
      </c>
      <c r="H827" s="464">
        <v>121</v>
      </c>
      <c r="I827" s="465">
        <f t="shared" si="175"/>
        <v>622</v>
      </c>
    </row>
    <row r="828" spans="1:9">
      <c r="A828" s="1607" t="s">
        <v>49</v>
      </c>
      <c r="B828" s="1608"/>
      <c r="C828" s="1608"/>
      <c r="D828" s="1608"/>
      <c r="E828" s="1608"/>
      <c r="F828" s="1608"/>
      <c r="G828" s="1608"/>
      <c r="H828" s="1608"/>
      <c r="I828" s="1609"/>
    </row>
    <row r="829" spans="1:9">
      <c r="A829" s="461" t="s">
        <v>992</v>
      </c>
      <c r="B829" s="531">
        <v>44451</v>
      </c>
      <c r="C829" s="531">
        <v>44452</v>
      </c>
      <c r="D829" s="531">
        <v>44453</v>
      </c>
      <c r="E829" s="531">
        <v>44454</v>
      </c>
      <c r="F829" s="531">
        <v>44455</v>
      </c>
      <c r="G829" s="531">
        <v>44456</v>
      </c>
      <c r="H829" s="531">
        <v>44457</v>
      </c>
      <c r="I829" s="462" t="s">
        <v>1000</v>
      </c>
    </row>
    <row r="830" spans="1:9" ht="16.5">
      <c r="A830" s="463" t="s">
        <v>54</v>
      </c>
      <c r="B830" s="934">
        <v>73</v>
      </c>
      <c r="C830" s="934">
        <v>67</v>
      </c>
      <c r="D830" s="934">
        <v>107</v>
      </c>
      <c r="E830" s="934">
        <v>153</v>
      </c>
      <c r="F830" s="934">
        <v>121</v>
      </c>
      <c r="G830" s="934">
        <v>197</v>
      </c>
      <c r="H830" s="934">
        <v>244</v>
      </c>
      <c r="I830" s="465">
        <f t="shared" ref="I830:I839" si="176">SUM(B830:H830)</f>
        <v>962</v>
      </c>
    </row>
    <row r="831" spans="1:9" ht="16.5">
      <c r="A831" s="463" t="s">
        <v>277</v>
      </c>
      <c r="B831" s="934">
        <v>264</v>
      </c>
      <c r="C831" s="934">
        <v>106</v>
      </c>
      <c r="D831" s="934">
        <v>130</v>
      </c>
      <c r="E831" s="934">
        <v>140</v>
      </c>
      <c r="F831" s="934">
        <v>246</v>
      </c>
      <c r="G831" s="934">
        <v>259</v>
      </c>
      <c r="H831" s="934">
        <v>286</v>
      </c>
      <c r="I831" s="465">
        <f t="shared" si="176"/>
        <v>1431</v>
      </c>
    </row>
    <row r="832" spans="1:9" ht="16.5">
      <c r="A832" s="463" t="s">
        <v>278</v>
      </c>
      <c r="B832" s="934">
        <v>67</v>
      </c>
      <c r="C832" s="934">
        <v>74</v>
      </c>
      <c r="D832" s="934">
        <v>103</v>
      </c>
      <c r="E832" s="934">
        <v>104</v>
      </c>
      <c r="F832" s="934">
        <v>102</v>
      </c>
      <c r="G832" s="934">
        <v>140</v>
      </c>
      <c r="H832" s="934">
        <v>134</v>
      </c>
      <c r="I832" s="465">
        <f t="shared" si="176"/>
        <v>724</v>
      </c>
    </row>
    <row r="833" spans="1:9" ht="16.5">
      <c r="A833" s="463" t="s">
        <v>279</v>
      </c>
      <c r="B833" s="934">
        <v>171</v>
      </c>
      <c r="C833" s="934">
        <v>94</v>
      </c>
      <c r="D833" s="934">
        <v>133</v>
      </c>
      <c r="E833" s="934">
        <v>129</v>
      </c>
      <c r="F833" s="934">
        <v>207</v>
      </c>
      <c r="G833" s="934">
        <v>221</v>
      </c>
      <c r="H833" s="934">
        <v>272</v>
      </c>
      <c r="I833" s="465">
        <f t="shared" si="176"/>
        <v>1227</v>
      </c>
    </row>
    <row r="834" spans="1:9" ht="16.5">
      <c r="A834" s="463" t="s">
        <v>280</v>
      </c>
      <c r="B834" s="934">
        <v>157</v>
      </c>
      <c r="C834" s="934">
        <v>142</v>
      </c>
      <c r="D834" s="934">
        <v>157</v>
      </c>
      <c r="E834" s="934">
        <v>173</v>
      </c>
      <c r="F834" s="934">
        <v>189</v>
      </c>
      <c r="G834" s="934">
        <v>299</v>
      </c>
      <c r="H834" s="934">
        <v>294</v>
      </c>
      <c r="I834" s="465">
        <f t="shared" si="176"/>
        <v>1411</v>
      </c>
    </row>
    <row r="835" spans="1:9" ht="16.5">
      <c r="A835" s="463" t="s">
        <v>281</v>
      </c>
      <c r="B835" s="934">
        <v>84</v>
      </c>
      <c r="C835" s="934">
        <v>68</v>
      </c>
      <c r="D835" s="934">
        <v>64</v>
      </c>
      <c r="E835" s="934">
        <v>67</v>
      </c>
      <c r="F835" s="934">
        <v>70</v>
      </c>
      <c r="G835" s="934">
        <v>100</v>
      </c>
      <c r="H835" s="934">
        <v>146</v>
      </c>
      <c r="I835" s="465">
        <f t="shared" si="176"/>
        <v>599</v>
      </c>
    </row>
    <row r="836" spans="1:9" ht="16.5">
      <c r="A836" s="463" t="s">
        <v>282</v>
      </c>
      <c r="B836" s="934">
        <v>24</v>
      </c>
      <c r="C836" s="934">
        <v>21</v>
      </c>
      <c r="D836" s="934">
        <v>28</v>
      </c>
      <c r="E836" s="934">
        <v>41</v>
      </c>
      <c r="F836" s="934">
        <v>37</v>
      </c>
      <c r="G836" s="934">
        <v>14</v>
      </c>
      <c r="H836" s="934">
        <v>54</v>
      </c>
      <c r="I836" s="465">
        <f t="shared" si="176"/>
        <v>219</v>
      </c>
    </row>
    <row r="837" spans="1:9" ht="16.5">
      <c r="A837" s="463" t="s">
        <v>283</v>
      </c>
      <c r="B837" s="934">
        <v>32</v>
      </c>
      <c r="C837" s="934">
        <v>16</v>
      </c>
      <c r="D837" s="934">
        <v>28</v>
      </c>
      <c r="E837" s="934">
        <v>23</v>
      </c>
      <c r="F837" s="934">
        <v>29</v>
      </c>
      <c r="G837" s="934">
        <v>29</v>
      </c>
      <c r="H837" s="934">
        <v>32</v>
      </c>
      <c r="I837" s="465">
        <f t="shared" si="176"/>
        <v>189</v>
      </c>
    </row>
    <row r="838" spans="1:9" ht="16.5">
      <c r="A838" s="463" t="s">
        <v>284</v>
      </c>
      <c r="B838" s="934">
        <v>46</v>
      </c>
      <c r="C838" s="934">
        <v>21</v>
      </c>
      <c r="D838" s="934">
        <v>21</v>
      </c>
      <c r="E838" s="934">
        <v>24</v>
      </c>
      <c r="F838" s="934">
        <v>41</v>
      </c>
      <c r="G838" s="934">
        <v>34</v>
      </c>
      <c r="H838" s="934">
        <v>47</v>
      </c>
      <c r="I838" s="465">
        <f t="shared" si="176"/>
        <v>234</v>
      </c>
    </row>
    <row r="839" spans="1:9" ht="16.5">
      <c r="A839" s="463" t="s">
        <v>36</v>
      </c>
      <c r="B839" s="934">
        <v>89</v>
      </c>
      <c r="C839" s="934">
        <v>48</v>
      </c>
      <c r="D839" s="934">
        <v>37</v>
      </c>
      <c r="E839" s="934">
        <v>60</v>
      </c>
      <c r="F839" s="934">
        <v>81</v>
      </c>
      <c r="G839" s="934">
        <v>51</v>
      </c>
      <c r="H839" s="934">
        <v>97</v>
      </c>
      <c r="I839" s="465">
        <f t="shared" si="176"/>
        <v>463</v>
      </c>
    </row>
    <row r="840" spans="1:9">
      <c r="A840" s="1607"/>
      <c r="B840" s="1608"/>
      <c r="C840" s="1608"/>
      <c r="D840" s="1608"/>
      <c r="E840" s="1608"/>
      <c r="F840" s="1608"/>
      <c r="G840" s="1608"/>
      <c r="H840" s="1608"/>
      <c r="I840" s="1609"/>
    </row>
    <row r="841" spans="1:9">
      <c r="A841" s="461" t="s">
        <v>992</v>
      </c>
      <c r="B841" s="531">
        <v>44451</v>
      </c>
      <c r="C841" s="531">
        <v>44452</v>
      </c>
      <c r="D841" s="531">
        <v>44453</v>
      </c>
      <c r="E841" s="531">
        <v>44454</v>
      </c>
      <c r="F841" s="531">
        <v>44455</v>
      </c>
      <c r="G841" s="531">
        <v>44456</v>
      </c>
      <c r="H841" s="531">
        <v>44457</v>
      </c>
      <c r="I841" s="462" t="s">
        <v>1000</v>
      </c>
    </row>
    <row r="842" spans="1:9" ht="16.5">
      <c r="A842" s="463" t="s">
        <v>54</v>
      </c>
      <c r="B842" s="464">
        <f t="shared" ref="B842:H851" si="177">B830/B818*100</f>
        <v>55.303030303030297</v>
      </c>
      <c r="C842" s="464">
        <f t="shared" si="177"/>
        <v>42.948717948717949</v>
      </c>
      <c r="D842" s="464">
        <f t="shared" si="177"/>
        <v>40.074906367041194</v>
      </c>
      <c r="E842" s="464">
        <f t="shared" si="177"/>
        <v>45.808383233532936</v>
      </c>
      <c r="F842" s="464">
        <f t="shared" si="177"/>
        <v>59.605911330049267</v>
      </c>
      <c r="G842" s="464">
        <f t="shared" si="177"/>
        <v>57.771260997067451</v>
      </c>
      <c r="H842" s="464">
        <f t="shared" si="177"/>
        <v>50.727650727650733</v>
      </c>
      <c r="I842" s="465">
        <f t="shared" ref="I842:I851" si="178">AVERAGE(B842:H842)</f>
        <v>50.319980129584259</v>
      </c>
    </row>
    <row r="843" spans="1:9" ht="16.5">
      <c r="A843" s="463" t="s">
        <v>277</v>
      </c>
      <c r="B843" s="464">
        <f t="shared" si="177"/>
        <v>46.315789473684212</v>
      </c>
      <c r="C843" s="464">
        <f t="shared" si="177"/>
        <v>44.725738396624472</v>
      </c>
      <c r="D843" s="464">
        <f t="shared" si="177"/>
        <v>57.522123893805308</v>
      </c>
      <c r="E843" s="464">
        <f t="shared" si="177"/>
        <v>44.728434504792332</v>
      </c>
      <c r="F843" s="464">
        <f t="shared" si="177"/>
        <v>46.327683615819211</v>
      </c>
      <c r="G843" s="464">
        <f t="shared" si="177"/>
        <v>50.884086444007856</v>
      </c>
      <c r="H843" s="464">
        <f t="shared" si="177"/>
        <v>47.194719471947195</v>
      </c>
      <c r="I843" s="465">
        <f t="shared" si="178"/>
        <v>48.242653685811511</v>
      </c>
    </row>
    <row r="844" spans="1:9" ht="16.5">
      <c r="A844" s="463" t="s">
        <v>278</v>
      </c>
      <c r="B844" s="464">
        <f t="shared" si="177"/>
        <v>51.145038167938928</v>
      </c>
      <c r="C844" s="464">
        <f t="shared" si="177"/>
        <v>50.34013605442177</v>
      </c>
      <c r="D844" s="464">
        <f t="shared" si="177"/>
        <v>47.906976744186046</v>
      </c>
      <c r="E844" s="464">
        <f t="shared" si="177"/>
        <v>47.48858447488584</v>
      </c>
      <c r="F844" s="464">
        <f t="shared" si="177"/>
        <v>52.849740932642483</v>
      </c>
      <c r="G844" s="464">
        <f t="shared" si="177"/>
        <v>50.359712230215827</v>
      </c>
      <c r="H844" s="464">
        <f t="shared" si="177"/>
        <v>64.423076923076934</v>
      </c>
      <c r="I844" s="465">
        <f t="shared" si="178"/>
        <v>52.073323646766831</v>
      </c>
    </row>
    <row r="845" spans="1:9" ht="16.5">
      <c r="A845" s="463" t="s">
        <v>279</v>
      </c>
      <c r="B845" s="464">
        <f t="shared" si="177"/>
        <v>37.915742793791573</v>
      </c>
      <c r="C845" s="464">
        <f t="shared" si="177"/>
        <v>50.810810810810814</v>
      </c>
      <c r="D845" s="464">
        <f t="shared" si="177"/>
        <v>41.955835962145109</v>
      </c>
      <c r="E845" s="464">
        <f t="shared" si="177"/>
        <v>50.787401574803148</v>
      </c>
      <c r="F845" s="464">
        <f t="shared" si="177"/>
        <v>40.990099009900987</v>
      </c>
      <c r="G845" s="464">
        <f t="shared" si="177"/>
        <v>40.625</v>
      </c>
      <c r="H845" s="464">
        <f t="shared" si="177"/>
        <v>48.312611012433393</v>
      </c>
      <c r="I845" s="465">
        <f t="shared" si="178"/>
        <v>44.485357309126435</v>
      </c>
    </row>
    <row r="846" spans="1:9" ht="16.5">
      <c r="A846" s="463" t="s">
        <v>280</v>
      </c>
      <c r="B846" s="464">
        <f t="shared" si="177"/>
        <v>61.328125</v>
      </c>
      <c r="C846" s="464">
        <f t="shared" si="177"/>
        <v>59.414225941422593</v>
      </c>
      <c r="D846" s="464">
        <f t="shared" si="177"/>
        <v>74.761904761904759</v>
      </c>
      <c r="E846" s="464">
        <f t="shared" si="177"/>
        <v>63.837638376383765</v>
      </c>
      <c r="F846" s="464">
        <f t="shared" si="177"/>
        <v>68.231046931407946</v>
      </c>
      <c r="G846" s="464">
        <f t="shared" si="177"/>
        <v>55.576208178438655</v>
      </c>
      <c r="H846" s="464">
        <f t="shared" si="177"/>
        <v>53.068592057761734</v>
      </c>
      <c r="I846" s="465">
        <f t="shared" si="178"/>
        <v>62.316820178188493</v>
      </c>
    </row>
    <row r="847" spans="1:9" ht="16.5">
      <c r="A847" s="463" t="s">
        <v>281</v>
      </c>
      <c r="B847" s="468">
        <f t="shared" si="177"/>
        <v>75.675675675675677</v>
      </c>
      <c r="C847" s="468">
        <f t="shared" si="177"/>
        <v>47.552447552447553</v>
      </c>
      <c r="D847" s="468">
        <f t="shared" si="177"/>
        <v>44.444444444444443</v>
      </c>
      <c r="E847" s="468">
        <f t="shared" si="177"/>
        <v>71.276595744680847</v>
      </c>
      <c r="F847" s="468">
        <f t="shared" si="177"/>
        <v>50.724637681159422</v>
      </c>
      <c r="G847" s="468">
        <f t="shared" si="177"/>
        <v>72.992700729927009</v>
      </c>
      <c r="H847" s="468">
        <f t="shared" si="177"/>
        <v>64.888888888888886</v>
      </c>
      <c r="I847" s="492">
        <f t="shared" si="178"/>
        <v>61.079341531031979</v>
      </c>
    </row>
    <row r="848" spans="1:9" ht="16.5">
      <c r="A848" s="463" t="s">
        <v>282</v>
      </c>
      <c r="B848" s="468">
        <f t="shared" si="177"/>
        <v>92.307692307692307</v>
      </c>
      <c r="C848" s="468">
        <f t="shared" si="177"/>
        <v>77.777777777777786</v>
      </c>
      <c r="D848" s="468">
        <f t="shared" si="177"/>
        <v>80</v>
      </c>
      <c r="E848" s="468">
        <f t="shared" si="177"/>
        <v>83.673469387755105</v>
      </c>
      <c r="F848" s="468">
        <f t="shared" si="177"/>
        <v>78.723404255319153</v>
      </c>
      <c r="G848" s="468">
        <f t="shared" si="177"/>
        <v>77.777777777777786</v>
      </c>
      <c r="H848" s="468">
        <f t="shared" si="177"/>
        <v>84.375</v>
      </c>
      <c r="I848" s="492">
        <f t="shared" si="178"/>
        <v>82.090731643760293</v>
      </c>
    </row>
    <row r="849" spans="1:9" ht="16.5">
      <c r="A849" s="463" t="s">
        <v>283</v>
      </c>
      <c r="B849" s="468">
        <f t="shared" si="177"/>
        <v>82.051282051282044</v>
      </c>
      <c r="C849" s="468">
        <f t="shared" si="177"/>
        <v>64</v>
      </c>
      <c r="D849" s="468">
        <f t="shared" si="177"/>
        <v>84.848484848484844</v>
      </c>
      <c r="E849" s="468">
        <f t="shared" si="177"/>
        <v>85.18518518518519</v>
      </c>
      <c r="F849" s="468">
        <f t="shared" si="177"/>
        <v>90.625</v>
      </c>
      <c r="G849" s="468">
        <f t="shared" si="177"/>
        <v>80.555555555555557</v>
      </c>
      <c r="H849" s="468">
        <f t="shared" si="177"/>
        <v>69.565217391304344</v>
      </c>
      <c r="I849" s="492">
        <f t="shared" si="178"/>
        <v>79.547246433116001</v>
      </c>
    </row>
    <row r="850" spans="1:9" ht="16.5">
      <c r="A850" s="463" t="s">
        <v>284</v>
      </c>
      <c r="B850" s="468">
        <f t="shared" si="177"/>
        <v>45.098039215686278</v>
      </c>
      <c r="C850" s="468">
        <f t="shared" si="177"/>
        <v>46.666666666666664</v>
      </c>
      <c r="D850" s="468">
        <f t="shared" si="177"/>
        <v>70</v>
      </c>
      <c r="E850" s="468">
        <f t="shared" si="177"/>
        <v>77.41935483870968</v>
      </c>
      <c r="F850" s="468">
        <f t="shared" si="177"/>
        <v>64.0625</v>
      </c>
      <c r="G850" s="468">
        <f t="shared" si="177"/>
        <v>75.555555555555557</v>
      </c>
      <c r="H850" s="468">
        <f t="shared" si="177"/>
        <v>42.342342342342342</v>
      </c>
      <c r="I850" s="492">
        <f t="shared" si="178"/>
        <v>60.163494088422929</v>
      </c>
    </row>
    <row r="851" spans="1:9" ht="16.5">
      <c r="A851" s="463" t="s">
        <v>36</v>
      </c>
      <c r="B851" s="468">
        <f t="shared" si="177"/>
        <v>64.492753623188406</v>
      </c>
      <c r="C851" s="468">
        <f t="shared" si="177"/>
        <v>76.19047619047619</v>
      </c>
      <c r="D851" s="468">
        <f t="shared" si="177"/>
        <v>84.090909090909093</v>
      </c>
      <c r="E851" s="468">
        <f t="shared" si="177"/>
        <v>85.714285714285708</v>
      </c>
      <c r="F851" s="468">
        <f t="shared" si="177"/>
        <v>78.640776699029118</v>
      </c>
      <c r="G851" s="468">
        <f t="shared" si="177"/>
        <v>61.445783132530117</v>
      </c>
      <c r="H851" s="468">
        <f t="shared" si="177"/>
        <v>80.165289256198349</v>
      </c>
      <c r="I851" s="492">
        <f t="shared" si="178"/>
        <v>75.820039100945266</v>
      </c>
    </row>
    <row r="852" spans="1:9">
      <c r="A852" s="1607" t="s">
        <v>665</v>
      </c>
      <c r="B852" s="1608"/>
      <c r="C852" s="1608"/>
      <c r="D852" s="1608"/>
      <c r="E852" s="1608"/>
      <c r="F852" s="1608"/>
      <c r="G852" s="1608"/>
      <c r="H852" s="1608"/>
      <c r="I852" s="1609"/>
    </row>
    <row r="853" spans="1:9">
      <c r="A853" s="461" t="s">
        <v>992</v>
      </c>
      <c r="B853" s="531">
        <v>44451</v>
      </c>
      <c r="C853" s="531">
        <v>44445</v>
      </c>
      <c r="D853" s="531">
        <v>44446</v>
      </c>
      <c r="E853" s="531">
        <v>44447</v>
      </c>
      <c r="F853" s="531">
        <v>44448</v>
      </c>
      <c r="G853" s="531">
        <v>44449</v>
      </c>
      <c r="H853" s="531">
        <v>44450</v>
      </c>
      <c r="I853" s="462" t="s">
        <v>1000</v>
      </c>
    </row>
    <row r="854" spans="1:9" ht="16.5">
      <c r="A854" s="463" t="s">
        <v>54</v>
      </c>
      <c r="B854" s="467">
        <f t="shared" ref="B854:I859" si="179">B806/B830</f>
        <v>151.18972602739726</v>
      </c>
      <c r="C854" s="467">
        <f t="shared" si="179"/>
        <v>127.00074626865671</v>
      </c>
      <c r="D854" s="467">
        <f t="shared" si="179"/>
        <v>137.75682242990655</v>
      </c>
      <c r="E854" s="467">
        <f t="shared" si="179"/>
        <v>144.07156862745097</v>
      </c>
      <c r="F854" s="467">
        <f t="shared" si="179"/>
        <v>127.94280991735538</v>
      </c>
      <c r="G854" s="467">
        <f t="shared" si="179"/>
        <v>147.68299492385788</v>
      </c>
      <c r="H854" s="467">
        <f t="shared" si="179"/>
        <v>147.71729508196719</v>
      </c>
      <c r="I854" s="467">
        <f t="shared" si="179"/>
        <v>142.35600831600831</v>
      </c>
    </row>
    <row r="855" spans="1:9" ht="16.5">
      <c r="A855" s="463" t="s">
        <v>277</v>
      </c>
      <c r="B855" s="467">
        <f t="shared" si="179"/>
        <v>151.43878787878788</v>
      </c>
      <c r="C855" s="467">
        <f t="shared" si="179"/>
        <v>143.78528301886791</v>
      </c>
      <c r="D855" s="467">
        <f t="shared" si="179"/>
        <v>162.596</v>
      </c>
      <c r="E855" s="467">
        <f t="shared" si="179"/>
        <v>153.9315</v>
      </c>
      <c r="F855" s="467">
        <f t="shared" si="179"/>
        <v>158.22008130081301</v>
      </c>
      <c r="G855" s="467">
        <f t="shared" si="179"/>
        <v>126.03027027027026</v>
      </c>
      <c r="H855" s="467">
        <f t="shared" si="179"/>
        <v>147.81384615384616</v>
      </c>
      <c r="I855" s="467">
        <f t="shared" si="179"/>
        <v>147.97184486373166</v>
      </c>
    </row>
    <row r="856" spans="1:9" ht="16.5">
      <c r="A856" s="463" t="s">
        <v>278</v>
      </c>
      <c r="B856" s="467">
        <f t="shared" si="179"/>
        <v>165.49492537313432</v>
      </c>
      <c r="C856" s="467">
        <f t="shared" si="179"/>
        <v>135.96635135135136</v>
      </c>
      <c r="D856" s="467">
        <f t="shared" si="179"/>
        <v>143.75300970873786</v>
      </c>
      <c r="E856" s="467">
        <f t="shared" si="179"/>
        <v>135.51375000000002</v>
      </c>
      <c r="F856" s="467">
        <f t="shared" si="179"/>
        <v>112.31343137254902</v>
      </c>
      <c r="G856" s="467">
        <f t="shared" si="179"/>
        <v>144.84485714285714</v>
      </c>
      <c r="H856" s="467">
        <f t="shared" si="179"/>
        <v>141.93104477611939</v>
      </c>
      <c r="I856" s="467">
        <f t="shared" si="179"/>
        <v>139.23020718232044</v>
      </c>
    </row>
    <row r="857" spans="1:9" ht="16.5">
      <c r="A857" s="463" t="s">
        <v>279</v>
      </c>
      <c r="B857" s="467">
        <f t="shared" si="179"/>
        <v>140.49608187134504</v>
      </c>
      <c r="C857" s="467">
        <f t="shared" si="179"/>
        <v>156.32829787234044</v>
      </c>
      <c r="D857" s="467">
        <f t="shared" si="179"/>
        <v>165.10390977443609</v>
      </c>
      <c r="E857" s="467">
        <f t="shared" si="179"/>
        <v>143.93077519379844</v>
      </c>
      <c r="F857" s="467">
        <f t="shared" si="179"/>
        <v>147.503961352657</v>
      </c>
      <c r="G857" s="467">
        <f t="shared" si="179"/>
        <v>144.58809954751132</v>
      </c>
      <c r="H857" s="467">
        <f t="shared" si="179"/>
        <v>145.8231617647059</v>
      </c>
      <c r="I857" s="467">
        <f t="shared" si="179"/>
        <v>147.83762836185818</v>
      </c>
    </row>
    <row r="858" spans="1:9" ht="16.5">
      <c r="A858" s="463" t="s">
        <v>280</v>
      </c>
      <c r="B858" s="467">
        <f t="shared" si="179"/>
        <v>151.88974522292992</v>
      </c>
      <c r="C858" s="467">
        <f t="shared" si="179"/>
        <v>148.48556338028169</v>
      </c>
      <c r="D858" s="467">
        <f t="shared" si="179"/>
        <v>138.05649681528661</v>
      </c>
      <c r="E858" s="467">
        <f t="shared" si="179"/>
        <v>149.72092485549135</v>
      </c>
      <c r="F858" s="467">
        <f t="shared" si="179"/>
        <v>149.86079365079365</v>
      </c>
      <c r="G858" s="467">
        <f t="shared" si="179"/>
        <v>144.7743143812709</v>
      </c>
      <c r="H858" s="467">
        <f t="shared" si="179"/>
        <v>155.44642857142858</v>
      </c>
      <c r="I858" s="467">
        <f t="shared" si="179"/>
        <v>148.70353649893693</v>
      </c>
    </row>
    <row r="859" spans="1:9" ht="16.5">
      <c r="A859" s="463" t="s">
        <v>281</v>
      </c>
      <c r="B859" s="467">
        <f t="shared" si="179"/>
        <v>127.63190476190476</v>
      </c>
      <c r="C859" s="467">
        <f t="shared" si="179"/>
        <v>136.06058823529412</v>
      </c>
      <c r="D859" s="467">
        <f t="shared" si="179"/>
        <v>119.67625</v>
      </c>
      <c r="E859" s="467">
        <f t="shared" si="179"/>
        <v>125.82746268656717</v>
      </c>
      <c r="F859" s="467">
        <f t="shared" si="179"/>
        <v>129.20957142857142</v>
      </c>
      <c r="G859" s="467">
        <f t="shared" si="179"/>
        <v>141.5496</v>
      </c>
      <c r="H859" s="467">
        <f t="shared" si="179"/>
        <v>160.70006849315067</v>
      </c>
      <c r="I859" s="467">
        <f t="shared" si="179"/>
        <v>138.10477462437396</v>
      </c>
    </row>
    <row r="860" spans="1:9" ht="16.5">
      <c r="A860" s="463" t="s">
        <v>282</v>
      </c>
      <c r="B860" s="467">
        <f t="shared" ref="B860:G863" si="180">B812/B836</f>
        <v>131.01833333333335</v>
      </c>
      <c r="C860" s="467">
        <f t="shared" si="180"/>
        <v>147.29809523809524</v>
      </c>
      <c r="D860" s="467">
        <f t="shared" si="180"/>
        <v>140.60714285714286</v>
      </c>
      <c r="E860" s="467">
        <f t="shared" si="180"/>
        <v>188.3851219512195</v>
      </c>
      <c r="F860" s="467">
        <f t="shared" si="180"/>
        <v>159.00054054054056</v>
      </c>
      <c r="G860" s="467">
        <f t="shared" si="180"/>
        <v>175.25500000000002</v>
      </c>
      <c r="H860" s="467">
        <f t="shared" ref="H860:H863" si="181">H812/H836</f>
        <v>232.25814814814817</v>
      </c>
      <c r="I860" s="467">
        <f>I812/I836</f>
        <v>177.0640182648402</v>
      </c>
    </row>
    <row r="861" spans="1:9" ht="16.5">
      <c r="A861" s="463" t="s">
        <v>283</v>
      </c>
      <c r="B861" s="467">
        <f t="shared" si="180"/>
        <v>105.2871875</v>
      </c>
      <c r="C861" s="467">
        <f t="shared" si="180"/>
        <v>221.28625</v>
      </c>
      <c r="D861" s="467">
        <f t="shared" si="180"/>
        <v>98.157142857142858</v>
      </c>
      <c r="E861" s="467">
        <f t="shared" si="180"/>
        <v>123.67391304347827</v>
      </c>
      <c r="F861" s="467">
        <f t="shared" si="180"/>
        <v>87.807931034482749</v>
      </c>
      <c r="G861" s="467">
        <f t="shared" si="180"/>
        <v>113.70793103448277</v>
      </c>
      <c r="H861" s="467">
        <f t="shared" si="181"/>
        <v>111.63062499999999</v>
      </c>
      <c r="I861" s="467">
        <f>I813/I837</f>
        <v>115.97253968253969</v>
      </c>
    </row>
    <row r="862" spans="1:9" ht="16.5">
      <c r="A862" s="463" t="s">
        <v>284</v>
      </c>
      <c r="B862" s="467">
        <f t="shared" si="180"/>
        <v>113.80782608695652</v>
      </c>
      <c r="C862" s="467">
        <f t="shared" si="180"/>
        <v>101.64714285714287</v>
      </c>
      <c r="D862" s="467">
        <f t="shared" si="180"/>
        <v>124.55428571428571</v>
      </c>
      <c r="E862" s="467">
        <f t="shared" si="180"/>
        <v>104.485</v>
      </c>
      <c r="F862" s="467">
        <f t="shared" si="180"/>
        <v>129.68390243902439</v>
      </c>
      <c r="G862" s="467">
        <f t="shared" si="180"/>
        <v>108.4235294117647</v>
      </c>
      <c r="H862" s="467">
        <f t="shared" si="181"/>
        <v>145.3463829787234</v>
      </c>
      <c r="I862" s="467">
        <f>I814/I838</f>
        <v>121.05876068376068</v>
      </c>
    </row>
    <row r="863" spans="1:9" ht="16.5">
      <c r="A863" s="463" t="s">
        <v>36</v>
      </c>
      <c r="B863" s="467">
        <f t="shared" si="180"/>
        <v>119.0650561797753</v>
      </c>
      <c r="C863" s="467">
        <f t="shared" si="180"/>
        <v>109.08187500000001</v>
      </c>
      <c r="D863" s="467">
        <f t="shared" si="180"/>
        <v>118.00297297297297</v>
      </c>
      <c r="E863" s="467">
        <f t="shared" si="180"/>
        <v>128.29050000000001</v>
      </c>
      <c r="F863" s="467">
        <f t="shared" si="180"/>
        <v>111.71987654320986</v>
      </c>
      <c r="G863" s="467">
        <f t="shared" si="180"/>
        <v>129.49862745098039</v>
      </c>
      <c r="H863" s="467">
        <f t="shared" si="181"/>
        <v>136.99680412371134</v>
      </c>
      <c r="I863" s="467">
        <f>I815/I839</f>
        <v>122.76174946004321</v>
      </c>
    </row>
    <row r="865" spans="1:9" ht="23.25">
      <c r="A865" s="1602" t="s">
        <v>1053</v>
      </c>
      <c r="B865" s="1603"/>
      <c r="C865" s="1603"/>
      <c r="D865" s="1603"/>
      <c r="E865" s="1603"/>
      <c r="F865" s="1603"/>
      <c r="G865" s="1603"/>
      <c r="H865" s="1603"/>
      <c r="I865" s="1603"/>
    </row>
    <row r="866" spans="1:9">
      <c r="A866" s="1604" t="s">
        <v>991</v>
      </c>
      <c r="B866" s="1605"/>
      <c r="C866" s="1605"/>
      <c r="D866" s="1605"/>
      <c r="E866" s="1605"/>
      <c r="F866" s="1605"/>
      <c r="G866" s="1605"/>
      <c r="H866" s="1605"/>
      <c r="I866" s="1606"/>
    </row>
    <row r="867" spans="1:9">
      <c r="A867" s="461" t="s">
        <v>992</v>
      </c>
      <c r="B867" s="531">
        <v>44458</v>
      </c>
      <c r="C867" s="531">
        <v>44459</v>
      </c>
      <c r="D867" s="531">
        <v>44460</v>
      </c>
      <c r="E867" s="531">
        <v>44461</v>
      </c>
      <c r="F867" s="531">
        <v>44462</v>
      </c>
      <c r="G867" s="531">
        <v>44463</v>
      </c>
      <c r="H867" s="531">
        <v>44464</v>
      </c>
      <c r="I867" s="462" t="s">
        <v>1000</v>
      </c>
    </row>
    <row r="868" spans="1:9" ht="16.5">
      <c r="A868" s="463" t="s">
        <v>54</v>
      </c>
      <c r="B868" s="467">
        <v>10907.05</v>
      </c>
      <c r="C868" s="467">
        <v>11066.43</v>
      </c>
      <c r="D868" s="467">
        <v>13058.51</v>
      </c>
      <c r="E868" s="467">
        <v>12911.17</v>
      </c>
      <c r="F868" s="467">
        <v>14060.45</v>
      </c>
      <c r="G868" s="467">
        <v>29672.67</v>
      </c>
      <c r="H868" s="467">
        <v>38413.440000000002</v>
      </c>
      <c r="I868" s="466">
        <f t="shared" ref="I868:I877" si="182">SUM(B868:H868)</f>
        <v>130089.72</v>
      </c>
    </row>
    <row r="869" spans="1:9" ht="16.5">
      <c r="A869" s="463" t="s">
        <v>277</v>
      </c>
      <c r="B869" s="467">
        <v>34141.14</v>
      </c>
      <c r="C869" s="467">
        <v>14735.66</v>
      </c>
      <c r="D869" s="467">
        <v>12801.59</v>
      </c>
      <c r="E869" s="467">
        <v>20310.740000000002</v>
      </c>
      <c r="F869" s="467">
        <v>18641.97</v>
      </c>
      <c r="G869" s="467">
        <v>25470.97</v>
      </c>
      <c r="H869" s="467">
        <v>36082.300000000003</v>
      </c>
      <c r="I869" s="466">
        <f t="shared" si="182"/>
        <v>162184.37</v>
      </c>
    </row>
    <row r="870" spans="1:9" ht="16.5">
      <c r="A870" s="463" t="s">
        <v>278</v>
      </c>
      <c r="B870" s="467">
        <v>5458.3</v>
      </c>
      <c r="C870" s="467">
        <v>9715.26</v>
      </c>
      <c r="D870" s="467"/>
      <c r="E870" s="467">
        <v>10626.49</v>
      </c>
      <c r="F870" s="467">
        <v>12440.01</v>
      </c>
      <c r="G870" s="467">
        <v>16129.83</v>
      </c>
      <c r="H870" s="467">
        <v>26291.82</v>
      </c>
      <c r="I870" s="466">
        <f t="shared" si="182"/>
        <v>80661.710000000006</v>
      </c>
    </row>
    <row r="871" spans="1:9" ht="16.5">
      <c r="A871" s="463" t="s">
        <v>279</v>
      </c>
      <c r="B871" s="467">
        <v>25857.88</v>
      </c>
      <c r="C871" s="467">
        <v>15121.97</v>
      </c>
      <c r="D871" s="467">
        <v>15052.31</v>
      </c>
      <c r="E871" s="467">
        <v>15591.43</v>
      </c>
      <c r="F871" s="467">
        <v>21991.71</v>
      </c>
      <c r="G871" s="467">
        <v>37226.879999999997</v>
      </c>
      <c r="H871" s="467">
        <v>44038.51</v>
      </c>
      <c r="I871" s="466">
        <f t="shared" si="182"/>
        <v>174880.69</v>
      </c>
    </row>
    <row r="872" spans="1:9" ht="16.5">
      <c r="A872" s="463" t="s">
        <v>280</v>
      </c>
      <c r="B872" s="467">
        <v>15712.87</v>
      </c>
      <c r="C872" s="467">
        <v>13338.98</v>
      </c>
      <c r="D872" s="467">
        <v>10278.700000000001</v>
      </c>
      <c r="E872" s="467">
        <v>20506.37</v>
      </c>
      <c r="F872" s="467">
        <v>23270.240000000002</v>
      </c>
      <c r="G872" s="467">
        <v>34741.25</v>
      </c>
      <c r="H872" s="467">
        <v>42863.99</v>
      </c>
      <c r="I872" s="466">
        <f t="shared" si="182"/>
        <v>160712.4</v>
      </c>
    </row>
    <row r="873" spans="1:9" ht="16.5">
      <c r="A873" s="463" t="s">
        <v>281</v>
      </c>
      <c r="B873" s="467">
        <v>12044.3</v>
      </c>
      <c r="C873" s="467">
        <v>8089.78</v>
      </c>
      <c r="D873" s="467">
        <v>9637.5</v>
      </c>
      <c r="E873" s="467">
        <v>12639.79</v>
      </c>
      <c r="F873" s="467">
        <v>7389.39</v>
      </c>
      <c r="G873" s="467">
        <v>14046.99</v>
      </c>
      <c r="H873" s="467">
        <v>14910.44</v>
      </c>
      <c r="I873" s="466">
        <f t="shared" si="182"/>
        <v>78758.189999999988</v>
      </c>
    </row>
    <row r="874" spans="1:9" ht="16.5">
      <c r="A874" s="463" t="s">
        <v>282</v>
      </c>
      <c r="B874" s="467">
        <v>3778.37</v>
      </c>
      <c r="C874" s="467">
        <v>1178.75</v>
      </c>
      <c r="D874" s="467">
        <v>1943.67</v>
      </c>
      <c r="E874" s="467">
        <v>2314.1799999999998</v>
      </c>
      <c r="F874" s="467">
        <v>1682.77</v>
      </c>
      <c r="G874" s="467">
        <v>3391.15</v>
      </c>
      <c r="H874" s="467">
        <v>5979.68</v>
      </c>
      <c r="I874" s="466">
        <f t="shared" si="182"/>
        <v>20268.57</v>
      </c>
    </row>
    <row r="875" spans="1:9" ht="16.5">
      <c r="A875" s="463" t="s">
        <v>283</v>
      </c>
      <c r="B875" s="467">
        <v>2491.2199999999998</v>
      </c>
      <c r="C875" s="467">
        <v>1287.82</v>
      </c>
      <c r="D875" s="467">
        <v>1614.72</v>
      </c>
      <c r="E875" s="467">
        <v>1452.74</v>
      </c>
      <c r="F875" s="467">
        <v>2510.5</v>
      </c>
      <c r="G875" s="467">
        <v>3691.37</v>
      </c>
      <c r="H875" s="467">
        <v>5472.59</v>
      </c>
      <c r="I875" s="466">
        <f t="shared" si="182"/>
        <v>18520.96</v>
      </c>
    </row>
    <row r="876" spans="1:9" ht="16.5">
      <c r="A876" s="463" t="s">
        <v>284</v>
      </c>
      <c r="B876" s="467">
        <v>2386.39</v>
      </c>
      <c r="C876" s="467">
        <v>1262.72</v>
      </c>
      <c r="D876" s="467">
        <v>1629.72</v>
      </c>
      <c r="E876" s="467">
        <v>1104.8</v>
      </c>
      <c r="F876" s="467">
        <v>3387.98</v>
      </c>
      <c r="G876" s="467">
        <v>5384.68</v>
      </c>
      <c r="H876" s="467">
        <v>11981.9</v>
      </c>
      <c r="I876" s="466">
        <f t="shared" si="182"/>
        <v>27138.190000000002</v>
      </c>
    </row>
    <row r="877" spans="1:9" ht="16.5">
      <c r="A877" s="463" t="s">
        <v>36</v>
      </c>
      <c r="B877" s="467">
        <v>10202.02</v>
      </c>
      <c r="C877" s="467">
        <v>4409.03</v>
      </c>
      <c r="D877" s="467">
        <v>2729.53</v>
      </c>
      <c r="E877" s="467">
        <v>4097.99</v>
      </c>
      <c r="F877" s="467">
        <v>4382.57</v>
      </c>
      <c r="G877" s="467">
        <v>5889.54</v>
      </c>
      <c r="H877" s="467">
        <v>13824.25</v>
      </c>
      <c r="I877" s="466">
        <f t="shared" si="182"/>
        <v>45534.93</v>
      </c>
    </row>
    <row r="878" spans="1:9">
      <c r="A878" s="1607" t="s">
        <v>1050</v>
      </c>
      <c r="B878" s="1608"/>
      <c r="C878" s="1608"/>
      <c r="D878" s="1608"/>
      <c r="E878" s="1608"/>
      <c r="F878" s="1608"/>
      <c r="G878" s="1608"/>
      <c r="H878" s="1608"/>
      <c r="I878" s="1609"/>
    </row>
    <row r="879" spans="1:9">
      <c r="A879" s="461" t="s">
        <v>992</v>
      </c>
      <c r="B879" s="531">
        <v>44458</v>
      </c>
      <c r="C879" s="531">
        <v>44459</v>
      </c>
      <c r="D879" s="531">
        <v>44460</v>
      </c>
      <c r="E879" s="531">
        <v>44461</v>
      </c>
      <c r="F879" s="531">
        <v>44462</v>
      </c>
      <c r="G879" s="531">
        <v>44463</v>
      </c>
      <c r="H879" s="531">
        <v>44464</v>
      </c>
      <c r="I879" s="462" t="s">
        <v>1000</v>
      </c>
    </row>
    <row r="880" spans="1:9" ht="16.5">
      <c r="A880" s="463" t="s">
        <v>54</v>
      </c>
      <c r="B880" s="934">
        <v>145</v>
      </c>
      <c r="C880" s="934">
        <v>160</v>
      </c>
      <c r="D880" s="934">
        <v>185</v>
      </c>
      <c r="E880" s="934">
        <v>176</v>
      </c>
      <c r="F880" s="934">
        <v>242</v>
      </c>
      <c r="G880" s="934">
        <v>335</v>
      </c>
      <c r="H880" s="464">
        <v>538</v>
      </c>
      <c r="I880" s="465">
        <f t="shared" ref="I880:I889" si="183">SUM(B880:H880)</f>
        <v>1781</v>
      </c>
    </row>
    <row r="881" spans="1:9" ht="16.5">
      <c r="A881" s="463" t="s">
        <v>277</v>
      </c>
      <c r="B881" s="934">
        <v>540</v>
      </c>
      <c r="C881" s="934">
        <v>185</v>
      </c>
      <c r="D881" s="934">
        <v>236</v>
      </c>
      <c r="E881" s="934">
        <v>238</v>
      </c>
      <c r="F881" s="934">
        <v>292</v>
      </c>
      <c r="G881" s="934">
        <v>403</v>
      </c>
      <c r="H881" s="464">
        <v>504</v>
      </c>
      <c r="I881" s="465">
        <f t="shared" si="183"/>
        <v>2398</v>
      </c>
    </row>
    <row r="882" spans="1:9" ht="16.5">
      <c r="A882" s="463" t="s">
        <v>278</v>
      </c>
      <c r="B882" s="934">
        <v>81</v>
      </c>
      <c r="C882" s="934">
        <v>130</v>
      </c>
      <c r="D882" s="934">
        <v>154</v>
      </c>
      <c r="E882" s="934">
        <v>188</v>
      </c>
      <c r="F882" s="934">
        <v>118</v>
      </c>
      <c r="G882" s="934">
        <v>200</v>
      </c>
      <c r="H882" s="464">
        <v>222</v>
      </c>
      <c r="I882" s="465">
        <f t="shared" si="183"/>
        <v>1093</v>
      </c>
    </row>
    <row r="883" spans="1:9" ht="16.5">
      <c r="A883" s="463" t="s">
        <v>279</v>
      </c>
      <c r="B883" s="934">
        <v>501</v>
      </c>
      <c r="C883" s="934">
        <v>246</v>
      </c>
      <c r="D883" s="934">
        <v>205</v>
      </c>
      <c r="E883" s="934">
        <v>220</v>
      </c>
      <c r="F883" s="934">
        <v>312</v>
      </c>
      <c r="G883" s="934">
        <v>475</v>
      </c>
      <c r="H883" s="464">
        <v>630</v>
      </c>
      <c r="I883" s="465">
        <f t="shared" si="183"/>
        <v>2589</v>
      </c>
    </row>
    <row r="884" spans="1:9" ht="16.5">
      <c r="A884" s="463" t="s">
        <v>280</v>
      </c>
      <c r="B884" s="934">
        <v>192</v>
      </c>
      <c r="C884" s="934">
        <v>160</v>
      </c>
      <c r="D884" s="934">
        <v>200</v>
      </c>
      <c r="E884" s="934">
        <v>189</v>
      </c>
      <c r="F884" s="934">
        <v>218</v>
      </c>
      <c r="G884" s="934">
        <v>308</v>
      </c>
      <c r="H884" s="464">
        <v>507</v>
      </c>
      <c r="I884" s="465">
        <f t="shared" si="183"/>
        <v>1774</v>
      </c>
    </row>
    <row r="885" spans="1:9" ht="16.5">
      <c r="A885" s="463" t="s">
        <v>281</v>
      </c>
      <c r="B885" s="934">
        <v>150</v>
      </c>
      <c r="C885" s="934">
        <v>98</v>
      </c>
      <c r="D885" s="934">
        <v>134</v>
      </c>
      <c r="E885" s="934">
        <v>81</v>
      </c>
      <c r="F885" s="934">
        <v>106</v>
      </c>
      <c r="G885" s="934">
        <v>95</v>
      </c>
      <c r="H885" s="464">
        <v>222</v>
      </c>
      <c r="I885" s="465">
        <f t="shared" si="183"/>
        <v>886</v>
      </c>
    </row>
    <row r="886" spans="1:9" ht="16.5">
      <c r="A886" s="463" t="s">
        <v>282</v>
      </c>
      <c r="B886" s="934">
        <v>40</v>
      </c>
      <c r="C886" s="934">
        <v>17</v>
      </c>
      <c r="D886" s="934">
        <v>22</v>
      </c>
      <c r="E886" s="934">
        <v>19</v>
      </c>
      <c r="F886" s="934">
        <v>15</v>
      </c>
      <c r="G886" s="934">
        <v>26</v>
      </c>
      <c r="H886" s="464">
        <v>45</v>
      </c>
      <c r="I886" s="465">
        <f t="shared" si="183"/>
        <v>184</v>
      </c>
    </row>
    <row r="887" spans="1:9" ht="16.5">
      <c r="A887" s="463" t="s">
        <v>283</v>
      </c>
      <c r="B887" s="934">
        <v>30</v>
      </c>
      <c r="C887" s="934">
        <v>17</v>
      </c>
      <c r="D887" s="934">
        <v>26</v>
      </c>
      <c r="E887" s="934">
        <v>26</v>
      </c>
      <c r="F887" s="934">
        <v>26</v>
      </c>
      <c r="G887" s="934">
        <v>41</v>
      </c>
      <c r="H887" s="464">
        <v>56</v>
      </c>
      <c r="I887" s="465">
        <f t="shared" si="183"/>
        <v>222</v>
      </c>
    </row>
    <row r="888" spans="1:9" ht="16.5">
      <c r="A888" s="463" t="s">
        <v>284</v>
      </c>
      <c r="B888" s="934">
        <v>60</v>
      </c>
      <c r="C888" s="934">
        <v>35</v>
      </c>
      <c r="D888" s="934">
        <v>45</v>
      </c>
      <c r="E888" s="934">
        <v>29</v>
      </c>
      <c r="F888" s="934">
        <v>32</v>
      </c>
      <c r="G888" s="934">
        <v>68</v>
      </c>
      <c r="H888" s="464">
        <v>192</v>
      </c>
      <c r="I888" s="465">
        <f t="shared" si="183"/>
        <v>461</v>
      </c>
    </row>
    <row r="889" spans="1:9" ht="16.5">
      <c r="A889" s="463" t="s">
        <v>36</v>
      </c>
      <c r="B889" s="934">
        <v>107</v>
      </c>
      <c r="C889" s="934">
        <v>62</v>
      </c>
      <c r="D889" s="934">
        <v>42</v>
      </c>
      <c r="E889" s="934">
        <v>48</v>
      </c>
      <c r="F889" s="934">
        <v>50</v>
      </c>
      <c r="G889" s="934">
        <v>82</v>
      </c>
      <c r="H889" s="464">
        <v>139</v>
      </c>
      <c r="I889" s="465">
        <f t="shared" si="183"/>
        <v>530</v>
      </c>
    </row>
    <row r="890" spans="1:9">
      <c r="A890" s="1607" t="s">
        <v>49</v>
      </c>
      <c r="B890" s="1608"/>
      <c r="C890" s="1608"/>
      <c r="D890" s="1608"/>
      <c r="E890" s="1608"/>
      <c r="F890" s="1608"/>
      <c r="G890" s="1608"/>
      <c r="H890" s="1608"/>
      <c r="I890" s="1609"/>
    </row>
    <row r="891" spans="1:9">
      <c r="A891" s="461" t="s">
        <v>992</v>
      </c>
      <c r="B891" s="531">
        <v>44458</v>
      </c>
      <c r="C891" s="531">
        <v>44459</v>
      </c>
      <c r="D891" s="531">
        <v>44460</v>
      </c>
      <c r="E891" s="531">
        <v>44461</v>
      </c>
      <c r="F891" s="531">
        <v>44462</v>
      </c>
      <c r="G891" s="531">
        <v>44463</v>
      </c>
      <c r="H891" s="531">
        <v>44464</v>
      </c>
      <c r="I891" s="462" t="s">
        <v>1000</v>
      </c>
    </row>
    <row r="892" spans="1:9" ht="16.5">
      <c r="A892" s="463" t="s">
        <v>54</v>
      </c>
      <c r="B892" s="934">
        <v>70</v>
      </c>
      <c r="C892" s="934">
        <v>86</v>
      </c>
      <c r="D892" s="934">
        <v>87</v>
      </c>
      <c r="E892" s="934">
        <v>92</v>
      </c>
      <c r="F892" s="934">
        <v>101</v>
      </c>
      <c r="G892" s="934">
        <v>189</v>
      </c>
      <c r="H892" s="934">
        <v>244</v>
      </c>
      <c r="I892" s="465">
        <f t="shared" ref="I892:I901" si="184">SUM(B892:H892)</f>
        <v>869</v>
      </c>
    </row>
    <row r="893" spans="1:9" ht="16.5">
      <c r="A893" s="463" t="s">
        <v>277</v>
      </c>
      <c r="B893" s="934">
        <v>237</v>
      </c>
      <c r="C893" s="934">
        <v>107</v>
      </c>
      <c r="D893" s="934">
        <v>104</v>
      </c>
      <c r="E893" s="934">
        <v>132</v>
      </c>
      <c r="F893" s="934">
        <v>129</v>
      </c>
      <c r="G893" s="934">
        <v>218</v>
      </c>
      <c r="H893" s="934">
        <v>241</v>
      </c>
      <c r="I893" s="465">
        <f t="shared" si="184"/>
        <v>1168</v>
      </c>
    </row>
    <row r="894" spans="1:9" ht="16.5">
      <c r="A894" s="463" t="s">
        <v>278</v>
      </c>
      <c r="B894" s="934">
        <v>45</v>
      </c>
      <c r="C894" s="934">
        <v>80</v>
      </c>
      <c r="D894" s="934">
        <v>77</v>
      </c>
      <c r="E894" s="934">
        <v>85</v>
      </c>
      <c r="F894" s="934">
        <v>102</v>
      </c>
      <c r="G894" s="934">
        <v>117</v>
      </c>
      <c r="H894" s="934">
        <v>188</v>
      </c>
      <c r="I894" s="465">
        <f t="shared" si="184"/>
        <v>694</v>
      </c>
    </row>
    <row r="895" spans="1:9" ht="16.5">
      <c r="A895" s="463" t="s">
        <v>279</v>
      </c>
      <c r="B895" s="934">
        <v>192</v>
      </c>
      <c r="C895" s="934">
        <v>103</v>
      </c>
      <c r="D895" s="934">
        <v>94</v>
      </c>
      <c r="E895" s="934">
        <v>103</v>
      </c>
      <c r="F895" s="934">
        <v>146</v>
      </c>
      <c r="G895" s="934">
        <v>226</v>
      </c>
      <c r="H895" s="934">
        <v>276</v>
      </c>
      <c r="I895" s="465">
        <f t="shared" si="184"/>
        <v>1140</v>
      </c>
    </row>
    <row r="896" spans="1:9" ht="16.5">
      <c r="A896" s="463" t="s">
        <v>280</v>
      </c>
      <c r="B896" s="934">
        <v>122</v>
      </c>
      <c r="C896" s="934">
        <v>117</v>
      </c>
      <c r="D896" s="934">
        <v>118</v>
      </c>
      <c r="E896" s="934">
        <v>142</v>
      </c>
      <c r="F896" s="934">
        <v>132</v>
      </c>
      <c r="G896" s="934">
        <v>240</v>
      </c>
      <c r="H896" s="934">
        <v>270</v>
      </c>
      <c r="I896" s="465">
        <f t="shared" si="184"/>
        <v>1141</v>
      </c>
    </row>
    <row r="897" spans="1:9" ht="16.5">
      <c r="A897" s="463" t="s">
        <v>281</v>
      </c>
      <c r="B897" s="934">
        <v>103</v>
      </c>
      <c r="C897" s="934">
        <v>68</v>
      </c>
      <c r="D897" s="934">
        <v>65</v>
      </c>
      <c r="E897" s="934">
        <v>49</v>
      </c>
      <c r="F897" s="934">
        <v>62</v>
      </c>
      <c r="G897" s="934">
        <v>84</v>
      </c>
      <c r="H897" s="934">
        <v>126</v>
      </c>
      <c r="I897" s="465">
        <f t="shared" si="184"/>
        <v>557</v>
      </c>
    </row>
    <row r="898" spans="1:9" ht="16.5">
      <c r="A898" s="463" t="s">
        <v>282</v>
      </c>
      <c r="B898" s="934">
        <v>36</v>
      </c>
      <c r="C898" s="934">
        <v>14</v>
      </c>
      <c r="D898" s="934">
        <v>18</v>
      </c>
      <c r="E898" s="934">
        <v>17</v>
      </c>
      <c r="F898" s="934">
        <v>13</v>
      </c>
      <c r="G898" s="934">
        <v>20</v>
      </c>
      <c r="H898" s="934">
        <v>37</v>
      </c>
      <c r="I898" s="465">
        <f t="shared" si="184"/>
        <v>155</v>
      </c>
    </row>
    <row r="899" spans="1:9" ht="16.5">
      <c r="A899" s="463" t="s">
        <v>283</v>
      </c>
      <c r="B899" s="934">
        <v>23</v>
      </c>
      <c r="C899" s="934">
        <v>11</v>
      </c>
      <c r="D899" s="934">
        <v>18</v>
      </c>
      <c r="E899" s="934">
        <v>19</v>
      </c>
      <c r="F899" s="934">
        <v>22</v>
      </c>
      <c r="G899" s="934">
        <v>34</v>
      </c>
      <c r="H899" s="934">
        <v>44</v>
      </c>
      <c r="I899" s="465">
        <f t="shared" si="184"/>
        <v>171</v>
      </c>
    </row>
    <row r="900" spans="1:9" ht="16.5">
      <c r="A900" s="463" t="s">
        <v>284</v>
      </c>
      <c r="B900" s="934">
        <v>21</v>
      </c>
      <c r="C900" s="934">
        <v>16</v>
      </c>
      <c r="D900" s="934">
        <v>15</v>
      </c>
      <c r="E900" s="934">
        <v>13</v>
      </c>
      <c r="F900" s="934">
        <v>25</v>
      </c>
      <c r="G900" s="934">
        <v>45</v>
      </c>
      <c r="H900" s="934">
        <v>95</v>
      </c>
      <c r="I900" s="465">
        <f t="shared" si="184"/>
        <v>230</v>
      </c>
    </row>
    <row r="901" spans="1:9" ht="16.5">
      <c r="A901" s="463" t="s">
        <v>36</v>
      </c>
      <c r="B901" s="934">
        <v>86</v>
      </c>
      <c r="C901" s="934">
        <v>41</v>
      </c>
      <c r="D901" s="934">
        <v>27</v>
      </c>
      <c r="E901" s="934">
        <v>34</v>
      </c>
      <c r="F901" s="934">
        <v>45</v>
      </c>
      <c r="G901" s="934">
        <v>61</v>
      </c>
      <c r="H901" s="934">
        <v>104</v>
      </c>
      <c r="I901" s="465">
        <f t="shared" si="184"/>
        <v>398</v>
      </c>
    </row>
    <row r="902" spans="1:9">
      <c r="A902" s="1607"/>
      <c r="B902" s="1608"/>
      <c r="C902" s="1608"/>
      <c r="D902" s="1608"/>
      <c r="E902" s="1608"/>
      <c r="F902" s="1608"/>
      <c r="G902" s="1608"/>
      <c r="H902" s="1608"/>
      <c r="I902" s="1609"/>
    </row>
    <row r="903" spans="1:9">
      <c r="A903" s="461" t="s">
        <v>992</v>
      </c>
      <c r="B903" s="531">
        <v>44458</v>
      </c>
      <c r="C903" s="531">
        <v>44459</v>
      </c>
      <c r="D903" s="531">
        <v>44460</v>
      </c>
      <c r="E903" s="531">
        <v>44461</v>
      </c>
      <c r="F903" s="531">
        <v>44462</v>
      </c>
      <c r="G903" s="531">
        <v>44463</v>
      </c>
      <c r="H903" s="531">
        <v>44464</v>
      </c>
      <c r="I903" s="462" t="s">
        <v>1000</v>
      </c>
    </row>
    <row r="904" spans="1:9" ht="16.5">
      <c r="A904" s="463" t="s">
        <v>54</v>
      </c>
      <c r="B904" s="464">
        <f t="shared" ref="B904:G913" si="185">B892/B880*100</f>
        <v>48.275862068965516</v>
      </c>
      <c r="C904" s="464">
        <f t="shared" si="185"/>
        <v>53.75</v>
      </c>
      <c r="D904" s="464">
        <f t="shared" si="185"/>
        <v>47.027027027027032</v>
      </c>
      <c r="E904" s="464">
        <f t="shared" si="185"/>
        <v>52.272727272727273</v>
      </c>
      <c r="F904" s="464">
        <f t="shared" si="185"/>
        <v>41.735537190082646</v>
      </c>
      <c r="G904" s="464">
        <f t="shared" si="185"/>
        <v>56.417910447761201</v>
      </c>
      <c r="H904" s="464">
        <v>43.809524000000003</v>
      </c>
      <c r="I904" s="465">
        <f t="shared" ref="I904:I913" si="186">AVERAGE(B904:H904)</f>
        <v>49.041226858080528</v>
      </c>
    </row>
    <row r="905" spans="1:9" ht="16.5">
      <c r="A905" s="463" t="s">
        <v>277</v>
      </c>
      <c r="B905" s="464">
        <f t="shared" si="185"/>
        <v>43.888888888888886</v>
      </c>
      <c r="C905" s="464">
        <f t="shared" si="185"/>
        <v>57.837837837837839</v>
      </c>
      <c r="D905" s="464">
        <f t="shared" si="185"/>
        <v>44.067796610169488</v>
      </c>
      <c r="E905" s="464">
        <f t="shared" si="185"/>
        <v>55.462184873949582</v>
      </c>
      <c r="F905" s="464">
        <f t="shared" si="185"/>
        <v>44.178082191780824</v>
      </c>
      <c r="G905" s="464">
        <f t="shared" si="185"/>
        <v>54.09429280397022</v>
      </c>
      <c r="H905" s="464">
        <f>H893/H881*100</f>
        <v>47.817460317460316</v>
      </c>
      <c r="I905" s="465">
        <f t="shared" si="186"/>
        <v>49.620934789151022</v>
      </c>
    </row>
    <row r="906" spans="1:9" ht="16.5">
      <c r="A906" s="463" t="s">
        <v>278</v>
      </c>
      <c r="B906" s="464">
        <f t="shared" si="185"/>
        <v>55.555555555555557</v>
      </c>
      <c r="C906" s="464">
        <f t="shared" si="185"/>
        <v>61.53846153846154</v>
      </c>
      <c r="D906" s="464">
        <f t="shared" si="185"/>
        <v>50</v>
      </c>
      <c r="E906" s="464">
        <f t="shared" si="185"/>
        <v>45.212765957446813</v>
      </c>
      <c r="F906" s="464">
        <f t="shared" si="185"/>
        <v>86.440677966101703</v>
      </c>
      <c r="G906" s="464">
        <f t="shared" si="185"/>
        <v>58.5</v>
      </c>
      <c r="H906" s="464">
        <f>H894/H882*100</f>
        <v>84.684684684684683</v>
      </c>
      <c r="I906" s="465">
        <f t="shared" si="186"/>
        <v>63.133163671750033</v>
      </c>
    </row>
    <row r="907" spans="1:9" ht="16.5">
      <c r="A907" s="463" t="s">
        <v>279</v>
      </c>
      <c r="B907" s="464">
        <f t="shared" si="185"/>
        <v>38.323353293413177</v>
      </c>
      <c r="C907" s="464">
        <f t="shared" si="185"/>
        <v>41.869918699186989</v>
      </c>
      <c r="D907" s="464">
        <f t="shared" si="185"/>
        <v>45.853658536585371</v>
      </c>
      <c r="E907" s="464">
        <f t="shared" si="185"/>
        <v>46.81818181818182</v>
      </c>
      <c r="F907" s="464">
        <f t="shared" si="185"/>
        <v>46.794871794871796</v>
      </c>
      <c r="G907" s="464">
        <f t="shared" si="185"/>
        <v>47.578947368421055</v>
      </c>
      <c r="H907" s="464">
        <f>H895/H883*100</f>
        <v>43.80952380952381</v>
      </c>
      <c r="I907" s="465">
        <f t="shared" si="186"/>
        <v>44.435493617169143</v>
      </c>
    </row>
    <row r="908" spans="1:9" ht="16.5">
      <c r="A908" s="463" t="s">
        <v>280</v>
      </c>
      <c r="B908" s="464">
        <f t="shared" si="185"/>
        <v>63.541666666666664</v>
      </c>
      <c r="C908" s="464">
        <f t="shared" si="185"/>
        <v>73.125</v>
      </c>
      <c r="D908" s="464">
        <f t="shared" si="185"/>
        <v>59</v>
      </c>
      <c r="E908" s="464">
        <f t="shared" si="185"/>
        <v>75.132275132275126</v>
      </c>
      <c r="F908" s="464">
        <f t="shared" si="185"/>
        <v>60.550458715596335</v>
      </c>
      <c r="G908" s="464">
        <f t="shared" si="185"/>
        <v>77.922077922077932</v>
      </c>
      <c r="H908" s="464">
        <v>53.254437899999999</v>
      </c>
      <c r="I908" s="465">
        <f t="shared" si="186"/>
        <v>66.07513090523085</v>
      </c>
    </row>
    <row r="909" spans="1:9" ht="16.5">
      <c r="A909" s="463" t="s">
        <v>281</v>
      </c>
      <c r="B909" s="468">
        <f t="shared" si="185"/>
        <v>68.666666666666671</v>
      </c>
      <c r="C909" s="468">
        <f t="shared" si="185"/>
        <v>69.387755102040813</v>
      </c>
      <c r="D909" s="468">
        <f t="shared" si="185"/>
        <v>48.507462686567166</v>
      </c>
      <c r="E909" s="468">
        <f t="shared" si="185"/>
        <v>60.493827160493829</v>
      </c>
      <c r="F909" s="468">
        <f t="shared" si="185"/>
        <v>58.490566037735846</v>
      </c>
      <c r="G909" s="468">
        <f t="shared" si="185"/>
        <v>88.421052631578945</v>
      </c>
      <c r="H909" s="468">
        <f>H897/H885*100</f>
        <v>56.756756756756758</v>
      </c>
      <c r="I909" s="492">
        <f t="shared" si="186"/>
        <v>64.389155291691438</v>
      </c>
    </row>
    <row r="910" spans="1:9" ht="16.5">
      <c r="A910" s="463" t="s">
        <v>282</v>
      </c>
      <c r="B910" s="468">
        <f t="shared" si="185"/>
        <v>90</v>
      </c>
      <c r="C910" s="468">
        <f t="shared" si="185"/>
        <v>82.35294117647058</v>
      </c>
      <c r="D910" s="468">
        <f t="shared" si="185"/>
        <v>81.818181818181827</v>
      </c>
      <c r="E910" s="468">
        <f t="shared" si="185"/>
        <v>89.473684210526315</v>
      </c>
      <c r="F910" s="468">
        <f t="shared" si="185"/>
        <v>86.666666666666671</v>
      </c>
      <c r="G910" s="468">
        <f t="shared" si="185"/>
        <v>76.923076923076934</v>
      </c>
      <c r="H910" s="468">
        <f>H898/H886*100</f>
        <v>82.222222222222214</v>
      </c>
      <c r="I910" s="492">
        <f t="shared" si="186"/>
        <v>84.208110431020643</v>
      </c>
    </row>
    <row r="911" spans="1:9" ht="16.5">
      <c r="A911" s="463" t="s">
        <v>283</v>
      </c>
      <c r="B911" s="468">
        <f t="shared" si="185"/>
        <v>76.666666666666671</v>
      </c>
      <c r="C911" s="468">
        <f t="shared" si="185"/>
        <v>64.705882352941174</v>
      </c>
      <c r="D911" s="468">
        <f t="shared" si="185"/>
        <v>69.230769230769226</v>
      </c>
      <c r="E911" s="468">
        <f t="shared" si="185"/>
        <v>73.076923076923066</v>
      </c>
      <c r="F911" s="468">
        <f t="shared" si="185"/>
        <v>84.615384615384613</v>
      </c>
      <c r="G911" s="468">
        <f t="shared" si="185"/>
        <v>82.926829268292678</v>
      </c>
      <c r="H911" s="468">
        <f>H899/H887*100</f>
        <v>78.571428571428569</v>
      </c>
      <c r="I911" s="492">
        <f t="shared" si="186"/>
        <v>75.684840540343728</v>
      </c>
    </row>
    <row r="912" spans="1:9" ht="16.5">
      <c r="A912" s="463" t="s">
        <v>284</v>
      </c>
      <c r="B912" s="468">
        <f t="shared" si="185"/>
        <v>35</v>
      </c>
      <c r="C912" s="468">
        <f t="shared" si="185"/>
        <v>45.714285714285715</v>
      </c>
      <c r="D912" s="468">
        <f t="shared" si="185"/>
        <v>33.333333333333329</v>
      </c>
      <c r="E912" s="468">
        <f t="shared" si="185"/>
        <v>44.827586206896555</v>
      </c>
      <c r="F912" s="468">
        <f t="shared" si="185"/>
        <v>78.125</v>
      </c>
      <c r="G912" s="468">
        <f t="shared" si="185"/>
        <v>66.17647058823529</v>
      </c>
      <c r="H912" s="468">
        <f>H900/H888*100</f>
        <v>49.479166666666671</v>
      </c>
      <c r="I912" s="492">
        <f t="shared" si="186"/>
        <v>50.379406072773939</v>
      </c>
    </row>
    <row r="913" spans="1:9" ht="16.5">
      <c r="A913" s="463" t="s">
        <v>36</v>
      </c>
      <c r="B913" s="468">
        <f t="shared" si="185"/>
        <v>80.373831775700936</v>
      </c>
      <c r="C913" s="468">
        <f t="shared" si="185"/>
        <v>66.129032258064512</v>
      </c>
      <c r="D913" s="468">
        <f t="shared" si="185"/>
        <v>64.285714285714292</v>
      </c>
      <c r="E913" s="468">
        <f t="shared" si="185"/>
        <v>70.833333333333343</v>
      </c>
      <c r="F913" s="468">
        <f t="shared" si="185"/>
        <v>90</v>
      </c>
      <c r="G913" s="468">
        <f t="shared" si="185"/>
        <v>74.390243902439025</v>
      </c>
      <c r="H913" s="468">
        <f>H901/H889*100</f>
        <v>74.82014388489209</v>
      </c>
      <c r="I913" s="492">
        <f t="shared" si="186"/>
        <v>74.404614205734887</v>
      </c>
    </row>
    <row r="914" spans="1:9">
      <c r="A914" s="1607" t="s">
        <v>665</v>
      </c>
      <c r="B914" s="1608"/>
      <c r="C914" s="1608"/>
      <c r="D914" s="1608"/>
      <c r="E914" s="1608"/>
      <c r="F914" s="1608"/>
      <c r="G914" s="1608"/>
      <c r="H914" s="1608"/>
      <c r="I914" s="1609"/>
    </row>
    <row r="915" spans="1:9">
      <c r="A915" s="461" t="s">
        <v>992</v>
      </c>
      <c r="B915" s="531">
        <v>44458</v>
      </c>
      <c r="C915" s="531">
        <v>44459</v>
      </c>
      <c r="D915" s="531">
        <v>44460</v>
      </c>
      <c r="E915" s="531">
        <v>44461</v>
      </c>
      <c r="F915" s="531">
        <v>44462</v>
      </c>
      <c r="G915" s="531">
        <v>44463</v>
      </c>
      <c r="H915" s="531">
        <v>44464</v>
      </c>
      <c r="I915" s="462" t="s">
        <v>1000</v>
      </c>
    </row>
    <row r="916" spans="1:9" ht="16.5">
      <c r="A916" s="463" t="s">
        <v>54</v>
      </c>
      <c r="B916" s="467">
        <f t="shared" ref="B916:I919" si="187">B868/B892</f>
        <v>155.815</v>
      </c>
      <c r="C916" s="467">
        <f t="shared" si="187"/>
        <v>128.67941860465118</v>
      </c>
      <c r="D916" s="467">
        <f t="shared" si="187"/>
        <v>150.09781609195403</v>
      </c>
      <c r="E916" s="467">
        <f t="shared" si="187"/>
        <v>140.33880434782608</v>
      </c>
      <c r="F916" s="467">
        <f t="shared" si="187"/>
        <v>139.21237623762377</v>
      </c>
      <c r="G916" s="467">
        <f t="shared" si="187"/>
        <v>156.99825396825395</v>
      </c>
      <c r="H916" s="467">
        <f t="shared" si="187"/>
        <v>157.43213114754099</v>
      </c>
      <c r="I916" s="467">
        <f t="shared" si="187"/>
        <v>149.70048331415421</v>
      </c>
    </row>
    <row r="917" spans="1:9" ht="16.5">
      <c r="A917" s="463" t="s">
        <v>277</v>
      </c>
      <c r="B917" s="467">
        <f t="shared" si="187"/>
        <v>144.05544303797467</v>
      </c>
      <c r="C917" s="467">
        <f t="shared" si="187"/>
        <v>137.71644859813085</v>
      </c>
      <c r="D917" s="467">
        <f t="shared" si="187"/>
        <v>123.09221153846154</v>
      </c>
      <c r="E917" s="467">
        <f t="shared" si="187"/>
        <v>153.86924242424243</v>
      </c>
      <c r="F917" s="467">
        <f t="shared" si="187"/>
        <v>144.51139534883723</v>
      </c>
      <c r="G917" s="467">
        <f t="shared" si="187"/>
        <v>116.8393119266055</v>
      </c>
      <c r="H917" s="467">
        <f t="shared" si="187"/>
        <v>149.71908713692946</v>
      </c>
      <c r="I917" s="467">
        <f t="shared" si="187"/>
        <v>138.85648116438355</v>
      </c>
    </row>
    <row r="918" spans="1:9" ht="16.5">
      <c r="A918" s="463" t="s">
        <v>278</v>
      </c>
      <c r="B918" s="467">
        <f t="shared" si="187"/>
        <v>121.29555555555557</v>
      </c>
      <c r="C918" s="467">
        <f t="shared" si="187"/>
        <v>121.44075000000001</v>
      </c>
      <c r="D918" s="467">
        <f t="shared" si="187"/>
        <v>0</v>
      </c>
      <c r="E918" s="467">
        <f t="shared" si="187"/>
        <v>125.0175294117647</v>
      </c>
      <c r="F918" s="467">
        <f t="shared" si="187"/>
        <v>121.96088235294118</v>
      </c>
      <c r="G918" s="467">
        <f t="shared" si="187"/>
        <v>137.86179487179487</v>
      </c>
      <c r="H918" s="467">
        <f t="shared" si="187"/>
        <v>139.85010638297871</v>
      </c>
      <c r="I918" s="467">
        <f t="shared" si="187"/>
        <v>116.22724783861672</v>
      </c>
    </row>
    <row r="919" spans="1:9" ht="16.5">
      <c r="A919" s="463" t="s">
        <v>279</v>
      </c>
      <c r="B919" s="467">
        <f t="shared" si="187"/>
        <v>134.67645833333333</v>
      </c>
      <c r="C919" s="467">
        <f t="shared" si="187"/>
        <v>146.8152427184466</v>
      </c>
      <c r="D919" s="467">
        <f t="shared" si="187"/>
        <v>160.13095744680851</v>
      </c>
      <c r="E919" s="467">
        <f t="shared" si="187"/>
        <v>151.3731067961165</v>
      </c>
      <c r="F919" s="467">
        <f t="shared" si="187"/>
        <v>150.62815068493151</v>
      </c>
      <c r="G919" s="467">
        <f t="shared" si="187"/>
        <v>164.72070796460176</v>
      </c>
      <c r="H919" s="467">
        <f t="shared" si="187"/>
        <v>159.55981884057971</v>
      </c>
      <c r="I919" s="467">
        <f t="shared" si="187"/>
        <v>153.40411403508773</v>
      </c>
    </row>
    <row r="920" spans="1:9" ht="16.5">
      <c r="A920" s="463" t="s">
        <v>280</v>
      </c>
      <c r="B920" s="467">
        <f t="shared" ref="B920:G925" si="188">B872/B896</f>
        <v>128.79401639344263</v>
      </c>
      <c r="C920" s="467">
        <f t="shared" si="188"/>
        <v>114.00837606837607</v>
      </c>
      <c r="D920" s="467">
        <f t="shared" si="188"/>
        <v>87.107627118644075</v>
      </c>
      <c r="E920" s="467">
        <f t="shared" si="188"/>
        <v>144.41105633802817</v>
      </c>
      <c r="F920" s="467">
        <f t="shared" si="188"/>
        <v>176.28969696969699</v>
      </c>
      <c r="G920" s="467">
        <f t="shared" si="188"/>
        <v>144.75520833333334</v>
      </c>
      <c r="H920" s="467">
        <v>507</v>
      </c>
      <c r="I920" s="467">
        <f t="shared" ref="I920:I925" si="189">I872/I896</f>
        <v>140.85223488168273</v>
      </c>
    </row>
    <row r="921" spans="1:9" ht="16.5">
      <c r="A921" s="463" t="s">
        <v>281</v>
      </c>
      <c r="B921" s="467">
        <f t="shared" si="188"/>
        <v>116.93495145631067</v>
      </c>
      <c r="C921" s="467">
        <f t="shared" si="188"/>
        <v>118.96735294117647</v>
      </c>
      <c r="D921" s="467">
        <f t="shared" si="188"/>
        <v>148.26923076923077</v>
      </c>
      <c r="E921" s="467">
        <f t="shared" si="188"/>
        <v>257.95489795918371</v>
      </c>
      <c r="F921" s="467">
        <f t="shared" si="188"/>
        <v>119.18370967741936</v>
      </c>
      <c r="G921" s="467">
        <f t="shared" si="188"/>
        <v>167.22607142857143</v>
      </c>
      <c r="H921" s="467">
        <f>H873/H897</f>
        <v>118.3368253968254</v>
      </c>
      <c r="I921" s="467">
        <f t="shared" si="189"/>
        <v>141.3971095152603</v>
      </c>
    </row>
    <row r="922" spans="1:9" ht="16.5">
      <c r="A922" s="463" t="s">
        <v>282</v>
      </c>
      <c r="B922" s="467">
        <f t="shared" si="188"/>
        <v>104.95472222222222</v>
      </c>
      <c r="C922" s="467">
        <f t="shared" si="188"/>
        <v>84.196428571428569</v>
      </c>
      <c r="D922" s="467">
        <f t="shared" si="188"/>
        <v>107.98166666666667</v>
      </c>
      <c r="E922" s="467">
        <f t="shared" si="188"/>
        <v>136.12823529411764</v>
      </c>
      <c r="F922" s="467">
        <f t="shared" si="188"/>
        <v>129.44384615384615</v>
      </c>
      <c r="G922" s="467">
        <f t="shared" si="188"/>
        <v>169.5575</v>
      </c>
      <c r="H922" s="467">
        <f t="shared" ref="H922:H925" si="190">H874/H898</f>
        <v>161.61297297297298</v>
      </c>
      <c r="I922" s="467">
        <f t="shared" si="189"/>
        <v>130.76496774193549</v>
      </c>
    </row>
    <row r="923" spans="1:9" ht="16.5">
      <c r="A923" s="463" t="s">
        <v>283</v>
      </c>
      <c r="B923" s="467">
        <f t="shared" si="188"/>
        <v>108.31391304347825</v>
      </c>
      <c r="C923" s="467">
        <f t="shared" si="188"/>
        <v>117.07454545454544</v>
      </c>
      <c r="D923" s="467">
        <f t="shared" si="188"/>
        <v>89.706666666666663</v>
      </c>
      <c r="E923" s="467">
        <f t="shared" si="188"/>
        <v>76.459999999999994</v>
      </c>
      <c r="F923" s="467">
        <f t="shared" si="188"/>
        <v>114.11363636363636</v>
      </c>
      <c r="G923" s="467">
        <f t="shared" si="188"/>
        <v>108.56970588235293</v>
      </c>
      <c r="H923" s="467">
        <f t="shared" si="190"/>
        <v>124.37704545454545</v>
      </c>
      <c r="I923" s="467">
        <f t="shared" si="189"/>
        <v>108.30970760233917</v>
      </c>
    </row>
    <row r="924" spans="1:9" ht="16.5">
      <c r="A924" s="463" t="s">
        <v>284</v>
      </c>
      <c r="B924" s="467">
        <f t="shared" si="188"/>
        <v>113.63761904761904</v>
      </c>
      <c r="C924" s="467">
        <f t="shared" si="188"/>
        <v>78.92</v>
      </c>
      <c r="D924" s="467">
        <f t="shared" si="188"/>
        <v>108.648</v>
      </c>
      <c r="E924" s="467">
        <f t="shared" si="188"/>
        <v>84.984615384615381</v>
      </c>
      <c r="F924" s="467">
        <f t="shared" si="188"/>
        <v>135.51920000000001</v>
      </c>
      <c r="G924" s="467">
        <f t="shared" si="188"/>
        <v>119.65955555555556</v>
      </c>
      <c r="H924" s="467">
        <f t="shared" si="190"/>
        <v>126.12526315789474</v>
      </c>
      <c r="I924" s="467">
        <f t="shared" si="189"/>
        <v>117.99213043478262</v>
      </c>
    </row>
    <row r="925" spans="1:9" ht="16.5">
      <c r="A925" s="463" t="s">
        <v>36</v>
      </c>
      <c r="B925" s="467">
        <f t="shared" si="188"/>
        <v>118.62813953488373</v>
      </c>
      <c r="C925" s="467">
        <f t="shared" si="188"/>
        <v>107.53731707317073</v>
      </c>
      <c r="D925" s="467">
        <f t="shared" si="188"/>
        <v>101.09370370370371</v>
      </c>
      <c r="E925" s="467">
        <f t="shared" si="188"/>
        <v>120.52911764705881</v>
      </c>
      <c r="F925" s="467">
        <f t="shared" si="188"/>
        <v>97.390444444444441</v>
      </c>
      <c r="G925" s="467">
        <f t="shared" si="188"/>
        <v>96.549836065573771</v>
      </c>
      <c r="H925" s="467">
        <f t="shared" si="190"/>
        <v>132.92548076923077</v>
      </c>
      <c r="I925" s="467">
        <f t="shared" si="189"/>
        <v>114.40937185929648</v>
      </c>
    </row>
    <row r="927" spans="1:9" ht="23.25">
      <c r="A927" s="1602" t="s">
        <v>1054</v>
      </c>
      <c r="B927" s="1603"/>
      <c r="C927" s="1603"/>
      <c r="D927" s="1603"/>
      <c r="E927" s="1603"/>
      <c r="F927" s="1603"/>
      <c r="G927" s="1603"/>
      <c r="H927" s="1603"/>
      <c r="I927" s="1603"/>
    </row>
    <row r="928" spans="1:9">
      <c r="A928" s="1604" t="s">
        <v>991</v>
      </c>
      <c r="B928" s="1605"/>
      <c r="C928" s="1605"/>
      <c r="D928" s="1605"/>
      <c r="E928" s="1605"/>
      <c r="F928" s="1605"/>
      <c r="G928" s="1605"/>
      <c r="H928" s="1605"/>
      <c r="I928" s="1606"/>
    </row>
    <row r="929" spans="1:9">
      <c r="A929" s="461" t="s">
        <v>992</v>
      </c>
      <c r="B929" s="531">
        <v>44465</v>
      </c>
      <c r="C929" s="531">
        <v>44466</v>
      </c>
      <c r="D929" s="531">
        <v>44467</v>
      </c>
      <c r="E929" s="531">
        <v>44468</v>
      </c>
      <c r="F929" s="531">
        <v>44469</v>
      </c>
      <c r="G929" s="531">
        <v>44470</v>
      </c>
      <c r="H929" s="531">
        <v>44471</v>
      </c>
      <c r="I929" s="462" t="s">
        <v>1000</v>
      </c>
    </row>
    <row r="930" spans="1:9" ht="16.5">
      <c r="A930" s="463" t="s">
        <v>54</v>
      </c>
      <c r="B930" s="467">
        <v>10936.5</v>
      </c>
      <c r="C930" s="467">
        <v>10164</v>
      </c>
      <c r="D930" s="467">
        <v>10102.459999999999</v>
      </c>
      <c r="E930" s="467">
        <v>14597.17</v>
      </c>
      <c r="F930" s="467">
        <v>17301.849999999999</v>
      </c>
      <c r="G930" s="467">
        <v>28524.47</v>
      </c>
      <c r="H930" s="467">
        <v>32728.67</v>
      </c>
      <c r="I930" s="466">
        <f t="shared" ref="I930:I939" si="191">SUM(B930:H930)</f>
        <v>124355.12</v>
      </c>
    </row>
    <row r="931" spans="1:9" ht="16.5">
      <c r="A931" s="463" t="s">
        <v>277</v>
      </c>
      <c r="B931" s="467">
        <v>28739.75</v>
      </c>
      <c r="C931" s="467">
        <v>14022.25</v>
      </c>
      <c r="D931" s="467">
        <v>12413.17</v>
      </c>
      <c r="E931" s="467">
        <v>21320.57</v>
      </c>
      <c r="F931" s="467">
        <v>20500.3</v>
      </c>
      <c r="G931" s="467">
        <v>32416.69</v>
      </c>
      <c r="H931" s="467">
        <v>47598.07</v>
      </c>
      <c r="I931" s="466">
        <f t="shared" si="191"/>
        <v>177010.8</v>
      </c>
    </row>
    <row r="932" spans="1:9" ht="16.5">
      <c r="A932" s="463" t="s">
        <v>278</v>
      </c>
      <c r="B932" s="467">
        <v>6652.68</v>
      </c>
      <c r="C932" s="467">
        <v>10765.58</v>
      </c>
      <c r="D932" s="467">
        <v>14930.45</v>
      </c>
      <c r="E932" s="467">
        <v>11737.73</v>
      </c>
      <c r="F932" s="467">
        <v>13378.8</v>
      </c>
      <c r="G932" s="467">
        <v>22347.34</v>
      </c>
      <c r="H932" s="467">
        <v>20967.07</v>
      </c>
      <c r="I932" s="466">
        <f t="shared" si="191"/>
        <v>100779.65</v>
      </c>
    </row>
    <row r="933" spans="1:9" ht="16.5">
      <c r="A933" s="463" t="s">
        <v>279</v>
      </c>
      <c r="B933" s="467">
        <v>26382.91</v>
      </c>
      <c r="C933" s="467">
        <v>16039.35</v>
      </c>
      <c r="D933" s="467">
        <v>20141.32</v>
      </c>
      <c r="E933" s="467">
        <v>17133.93</v>
      </c>
      <c r="F933" s="467">
        <v>22975.58</v>
      </c>
      <c r="G933" s="467">
        <v>37835.42</v>
      </c>
      <c r="H933" s="467">
        <v>49015.39</v>
      </c>
      <c r="I933" s="466">
        <f t="shared" si="191"/>
        <v>189523.90000000002</v>
      </c>
    </row>
    <row r="934" spans="1:9" ht="16.5">
      <c r="A934" s="463" t="s">
        <v>280</v>
      </c>
      <c r="B934" s="467">
        <v>20974.560000000001</v>
      </c>
      <c r="C934" s="467">
        <v>24686.85</v>
      </c>
      <c r="D934" s="467">
        <v>18494.71</v>
      </c>
      <c r="E934" s="467">
        <v>23800.26</v>
      </c>
      <c r="F934" s="467">
        <v>28462.17</v>
      </c>
      <c r="G934" s="467">
        <v>42025.59</v>
      </c>
      <c r="H934" s="467">
        <v>47908.42</v>
      </c>
      <c r="I934" s="466">
        <f t="shared" si="191"/>
        <v>206352.56</v>
      </c>
    </row>
    <row r="935" spans="1:9" ht="16.5">
      <c r="A935" s="463" t="s">
        <v>281</v>
      </c>
      <c r="B935" s="467">
        <v>12694.83</v>
      </c>
      <c r="C935" s="467">
        <v>6120.79</v>
      </c>
      <c r="D935" s="467">
        <v>8384.0300000000007</v>
      </c>
      <c r="E935" s="467">
        <v>7986.65</v>
      </c>
      <c r="F935" s="467">
        <v>15358.5</v>
      </c>
      <c r="G935" s="467">
        <v>16770.55</v>
      </c>
      <c r="H935" s="467">
        <v>19545.59</v>
      </c>
      <c r="I935" s="466">
        <f t="shared" si="191"/>
        <v>86860.94</v>
      </c>
    </row>
    <row r="936" spans="1:9" ht="16.5">
      <c r="A936" s="463" t="s">
        <v>282</v>
      </c>
      <c r="B936" s="467">
        <v>4540.0200000000004</v>
      </c>
      <c r="C936" s="467">
        <v>936.78</v>
      </c>
      <c r="D936" s="467">
        <v>2848.73</v>
      </c>
      <c r="E936" s="467">
        <v>3543.53</v>
      </c>
      <c r="F936" s="467">
        <v>2230.2600000000002</v>
      </c>
      <c r="G936" s="467">
        <v>4383.1499999999996</v>
      </c>
      <c r="H936" s="467">
        <v>6622.74</v>
      </c>
      <c r="I936" s="466">
        <f t="shared" si="191"/>
        <v>25105.21</v>
      </c>
    </row>
    <row r="937" spans="1:9" ht="16.5">
      <c r="A937" s="463" t="s">
        <v>283</v>
      </c>
      <c r="B937" s="467">
        <v>3943.39</v>
      </c>
      <c r="C937" s="467">
        <v>2025.28</v>
      </c>
      <c r="D937" s="467">
        <v>2365.2199999999998</v>
      </c>
      <c r="E937" s="467">
        <v>1809.69</v>
      </c>
      <c r="F937" s="467">
        <v>2971.01</v>
      </c>
      <c r="G937" s="467">
        <v>4785.32</v>
      </c>
      <c r="H937" s="467">
        <v>7592.64</v>
      </c>
      <c r="I937" s="466">
        <f t="shared" si="191"/>
        <v>25492.55</v>
      </c>
    </row>
    <row r="938" spans="1:9" ht="16.5">
      <c r="A938" s="463" t="s">
        <v>284</v>
      </c>
      <c r="B938" s="467">
        <v>3789.09</v>
      </c>
      <c r="C938" s="467">
        <v>2280.8000000000002</v>
      </c>
      <c r="D938" s="467">
        <v>2336.6</v>
      </c>
      <c r="E938" s="467">
        <v>3082.71</v>
      </c>
      <c r="F938" s="467">
        <v>2472.46</v>
      </c>
      <c r="G938" s="467">
        <v>5937.57</v>
      </c>
      <c r="H938" s="467">
        <v>9878.65</v>
      </c>
      <c r="I938" s="466">
        <f t="shared" si="191"/>
        <v>29777.879999999997</v>
      </c>
    </row>
    <row r="939" spans="1:9" ht="16.5">
      <c r="A939" s="463" t="s">
        <v>36</v>
      </c>
      <c r="B939" s="467">
        <v>6566.55</v>
      </c>
      <c r="C939" s="467">
        <v>3115.04</v>
      </c>
      <c r="D939" s="467">
        <v>3990.48</v>
      </c>
      <c r="E939" s="467">
        <v>5638.59</v>
      </c>
      <c r="F939" s="467">
        <v>6941.77</v>
      </c>
      <c r="G939" s="467">
        <v>6514.33</v>
      </c>
      <c r="H939" s="467">
        <v>15737.42</v>
      </c>
      <c r="I939" s="466">
        <f t="shared" si="191"/>
        <v>48504.18</v>
      </c>
    </row>
    <row r="940" spans="1:9">
      <c r="A940" s="1607" t="s">
        <v>1050</v>
      </c>
      <c r="B940" s="1608"/>
      <c r="C940" s="1608"/>
      <c r="D940" s="1608"/>
      <c r="E940" s="1608"/>
      <c r="F940" s="1608"/>
      <c r="G940" s="1608"/>
      <c r="H940" s="1608"/>
      <c r="I940" s="1609"/>
    </row>
    <row r="941" spans="1:9">
      <c r="A941" s="461" t="s">
        <v>992</v>
      </c>
      <c r="B941" s="531">
        <v>44465</v>
      </c>
      <c r="C941" s="531">
        <v>44466</v>
      </c>
      <c r="D941" s="531">
        <v>44467</v>
      </c>
      <c r="E941" s="531">
        <v>44468</v>
      </c>
      <c r="F941" s="531">
        <v>44469</v>
      </c>
      <c r="G941" s="531">
        <v>44470</v>
      </c>
      <c r="H941" s="531">
        <v>44471</v>
      </c>
      <c r="I941" s="462" t="s">
        <v>1000</v>
      </c>
    </row>
    <row r="942" spans="1:9" ht="16.5">
      <c r="A942" s="463" t="s">
        <v>54</v>
      </c>
      <c r="B942" s="934">
        <v>161</v>
      </c>
      <c r="C942" s="934">
        <v>147</v>
      </c>
      <c r="D942" s="934">
        <v>187</v>
      </c>
      <c r="E942" s="934">
        <v>241</v>
      </c>
      <c r="F942" s="934">
        <v>226</v>
      </c>
      <c r="G942" s="934">
        <v>386</v>
      </c>
      <c r="H942" s="464">
        <v>522</v>
      </c>
      <c r="I942" s="465">
        <f t="shared" ref="I942:I951" si="192">SUM(B942:H942)</f>
        <v>1870</v>
      </c>
    </row>
    <row r="943" spans="1:9" ht="16.5">
      <c r="A943" s="463" t="s">
        <v>277</v>
      </c>
      <c r="B943" s="934">
        <v>503</v>
      </c>
      <c r="C943" s="934">
        <v>231</v>
      </c>
      <c r="D943" s="934">
        <v>238</v>
      </c>
      <c r="E943" s="934">
        <v>328</v>
      </c>
      <c r="F943" s="934">
        <v>382</v>
      </c>
      <c r="G943" s="934">
        <v>478</v>
      </c>
      <c r="H943" s="464">
        <v>781</v>
      </c>
      <c r="I943" s="465">
        <f t="shared" si="192"/>
        <v>2941</v>
      </c>
    </row>
    <row r="944" spans="1:9" ht="16.5">
      <c r="A944" s="463" t="s">
        <v>278</v>
      </c>
      <c r="B944" s="934">
        <v>107</v>
      </c>
      <c r="C944" s="934">
        <v>109</v>
      </c>
      <c r="D944" s="934">
        <v>168</v>
      </c>
      <c r="E944" s="934">
        <v>139</v>
      </c>
      <c r="F944" s="934">
        <v>162</v>
      </c>
      <c r="G944" s="934">
        <v>242</v>
      </c>
      <c r="H944" s="464">
        <v>248</v>
      </c>
      <c r="I944" s="465">
        <f t="shared" si="192"/>
        <v>1175</v>
      </c>
    </row>
    <row r="945" spans="1:9" ht="16.5">
      <c r="A945" s="463" t="s">
        <v>279</v>
      </c>
      <c r="B945" s="934">
        <v>414</v>
      </c>
      <c r="C945" s="934">
        <v>240</v>
      </c>
      <c r="D945" s="934">
        <v>279</v>
      </c>
      <c r="E945" s="934">
        <v>247</v>
      </c>
      <c r="F945" s="934">
        <v>338</v>
      </c>
      <c r="G945" s="934">
        <v>544</v>
      </c>
      <c r="H945" s="464">
        <v>682</v>
      </c>
      <c r="I945" s="465">
        <f t="shared" si="192"/>
        <v>2744</v>
      </c>
    </row>
    <row r="946" spans="1:9" ht="16.5">
      <c r="A946" s="463" t="s">
        <v>280</v>
      </c>
      <c r="B946" s="934">
        <v>210</v>
      </c>
      <c r="C946" s="934">
        <v>197</v>
      </c>
      <c r="D946" s="934">
        <v>190</v>
      </c>
      <c r="E946" s="934">
        <v>205</v>
      </c>
      <c r="F946" s="934">
        <v>255</v>
      </c>
      <c r="G946" s="934">
        <v>507</v>
      </c>
      <c r="H946" s="464">
        <v>537</v>
      </c>
      <c r="I946" s="465">
        <f t="shared" si="192"/>
        <v>2101</v>
      </c>
    </row>
    <row r="947" spans="1:9" ht="16.5">
      <c r="A947" s="463" t="s">
        <v>281</v>
      </c>
      <c r="B947" s="934">
        <v>222</v>
      </c>
      <c r="C947" s="934">
        <v>90</v>
      </c>
      <c r="D947" s="934">
        <v>59</v>
      </c>
      <c r="E947" s="934">
        <v>57</v>
      </c>
      <c r="F947" s="934">
        <v>254</v>
      </c>
      <c r="G947" s="934">
        <v>169</v>
      </c>
      <c r="H947" s="464">
        <v>184</v>
      </c>
      <c r="I947" s="465">
        <f t="shared" si="192"/>
        <v>1035</v>
      </c>
    </row>
    <row r="948" spans="1:9" ht="16.5">
      <c r="A948" s="463" t="s">
        <v>282</v>
      </c>
      <c r="B948" s="934">
        <v>31</v>
      </c>
      <c r="C948" s="934">
        <v>11</v>
      </c>
      <c r="D948" s="934">
        <v>24</v>
      </c>
      <c r="E948" s="934">
        <v>20</v>
      </c>
      <c r="F948" s="934">
        <v>21</v>
      </c>
      <c r="G948" s="934">
        <v>30</v>
      </c>
      <c r="H948" s="464">
        <v>46</v>
      </c>
      <c r="I948" s="465">
        <f t="shared" si="192"/>
        <v>183</v>
      </c>
    </row>
    <row r="949" spans="1:9" ht="16.5">
      <c r="A949" s="463" t="s">
        <v>283</v>
      </c>
      <c r="B949" s="934">
        <v>53</v>
      </c>
      <c r="C949" s="934">
        <v>25</v>
      </c>
      <c r="D949" s="934">
        <v>24</v>
      </c>
      <c r="E949" s="934">
        <v>27</v>
      </c>
      <c r="F949" s="934">
        <v>35</v>
      </c>
      <c r="G949" s="934">
        <v>39</v>
      </c>
      <c r="H949" s="464">
        <v>46</v>
      </c>
      <c r="I949" s="465">
        <f t="shared" si="192"/>
        <v>249</v>
      </c>
    </row>
    <row r="950" spans="1:9" ht="16.5">
      <c r="A950" s="463" t="s">
        <v>284</v>
      </c>
      <c r="B950" s="934">
        <v>125</v>
      </c>
      <c r="C950" s="934">
        <v>71</v>
      </c>
      <c r="D950" s="934">
        <v>36</v>
      </c>
      <c r="E950" s="934">
        <v>67</v>
      </c>
      <c r="F950" s="934">
        <v>37</v>
      </c>
      <c r="G950" s="934">
        <v>88</v>
      </c>
      <c r="H950" s="464">
        <v>215</v>
      </c>
      <c r="I950" s="465">
        <f t="shared" si="192"/>
        <v>639</v>
      </c>
    </row>
    <row r="951" spans="1:9" ht="16.5">
      <c r="A951" s="463" t="s">
        <v>36</v>
      </c>
      <c r="B951" s="934">
        <v>83</v>
      </c>
      <c r="C951" s="934">
        <v>54</v>
      </c>
      <c r="D951" s="934">
        <v>33</v>
      </c>
      <c r="E951" s="934">
        <v>52</v>
      </c>
      <c r="F951" s="934">
        <v>78</v>
      </c>
      <c r="G951" s="934">
        <v>102</v>
      </c>
      <c r="H951" s="464">
        <v>141</v>
      </c>
      <c r="I951" s="465">
        <f t="shared" si="192"/>
        <v>543</v>
      </c>
    </row>
    <row r="952" spans="1:9">
      <c r="A952" s="1607" t="s">
        <v>49</v>
      </c>
      <c r="B952" s="1608"/>
      <c r="C952" s="1608"/>
      <c r="D952" s="1608"/>
      <c r="E952" s="1608"/>
      <c r="F952" s="1608"/>
      <c r="G952" s="1608"/>
      <c r="H952" s="1608"/>
      <c r="I952" s="1609"/>
    </row>
    <row r="953" spans="1:9">
      <c r="A953" s="461" t="s">
        <v>992</v>
      </c>
      <c r="B953" s="531">
        <v>44465</v>
      </c>
      <c r="C953" s="531">
        <v>44466</v>
      </c>
      <c r="D953" s="531">
        <v>44467</v>
      </c>
      <c r="E953" s="531">
        <v>44468</v>
      </c>
      <c r="F953" s="531">
        <v>44469</v>
      </c>
      <c r="G953" s="531">
        <v>44470</v>
      </c>
      <c r="H953" s="531">
        <v>44471</v>
      </c>
      <c r="I953" s="462" t="s">
        <v>1000</v>
      </c>
    </row>
    <row r="954" spans="1:9" ht="16.5">
      <c r="A954" s="463" t="s">
        <v>54</v>
      </c>
      <c r="B954" s="934">
        <v>73</v>
      </c>
      <c r="C954" s="934">
        <v>71</v>
      </c>
      <c r="D954" s="934">
        <v>81</v>
      </c>
      <c r="E954" s="934">
        <v>99</v>
      </c>
      <c r="F954" s="934">
        <v>109</v>
      </c>
      <c r="G954" s="934">
        <v>185</v>
      </c>
      <c r="H954" s="934">
        <v>230</v>
      </c>
      <c r="I954" s="465">
        <f t="shared" ref="I954:I963" si="193">SUM(B954:H954)</f>
        <v>848</v>
      </c>
    </row>
    <row r="955" spans="1:9" ht="16.5">
      <c r="A955" s="463" t="s">
        <v>277</v>
      </c>
      <c r="B955" s="934">
        <v>214</v>
      </c>
      <c r="C955" s="934">
        <v>90</v>
      </c>
      <c r="D955" s="934">
        <v>88</v>
      </c>
      <c r="E955" s="934">
        <v>143</v>
      </c>
      <c r="F955" s="934">
        <v>160</v>
      </c>
      <c r="G955" s="934">
        <v>247</v>
      </c>
      <c r="H955" s="934">
        <v>320</v>
      </c>
      <c r="I955" s="465">
        <f t="shared" si="193"/>
        <v>1262</v>
      </c>
    </row>
    <row r="956" spans="1:9" ht="16.5">
      <c r="A956" s="463" t="s">
        <v>278</v>
      </c>
      <c r="B956" s="934">
        <v>51</v>
      </c>
      <c r="C956" s="934">
        <v>84</v>
      </c>
      <c r="D956" s="934">
        <v>107</v>
      </c>
      <c r="E956" s="934">
        <v>81</v>
      </c>
      <c r="F956" s="934">
        <v>106</v>
      </c>
      <c r="G956" s="934">
        <v>152</v>
      </c>
      <c r="H956" s="934">
        <v>155</v>
      </c>
      <c r="I956" s="465">
        <f t="shared" si="193"/>
        <v>736</v>
      </c>
    </row>
    <row r="957" spans="1:9" ht="16.5">
      <c r="A957" s="463" t="s">
        <v>279</v>
      </c>
      <c r="B957" s="934">
        <v>167</v>
      </c>
      <c r="C957" s="934">
        <v>91</v>
      </c>
      <c r="D957" s="934">
        <v>111</v>
      </c>
      <c r="E957" s="934">
        <v>107</v>
      </c>
      <c r="F957" s="934">
        <v>136</v>
      </c>
      <c r="G957" s="934">
        <v>223</v>
      </c>
      <c r="H957" s="934">
        <v>307</v>
      </c>
      <c r="I957" s="465">
        <f t="shared" si="193"/>
        <v>1142</v>
      </c>
    </row>
    <row r="958" spans="1:9" ht="16.5">
      <c r="A958" s="463" t="s">
        <v>280</v>
      </c>
      <c r="B958" s="934">
        <v>133</v>
      </c>
      <c r="C958" s="934">
        <v>144</v>
      </c>
      <c r="D958" s="934">
        <v>132</v>
      </c>
      <c r="E958" s="934">
        <v>138</v>
      </c>
      <c r="F958" s="934">
        <v>165</v>
      </c>
      <c r="G958" s="934">
        <v>273</v>
      </c>
      <c r="H958" s="934">
        <v>322</v>
      </c>
      <c r="I958" s="465">
        <f t="shared" si="193"/>
        <v>1307</v>
      </c>
    </row>
    <row r="959" spans="1:9" ht="16.5">
      <c r="A959" s="463" t="s">
        <v>281</v>
      </c>
      <c r="B959" s="934">
        <v>81</v>
      </c>
      <c r="C959" s="934">
        <v>56</v>
      </c>
      <c r="D959" s="934">
        <v>53</v>
      </c>
      <c r="E959" s="934">
        <v>58</v>
      </c>
      <c r="F959" s="934">
        <v>111</v>
      </c>
      <c r="G959" s="934">
        <v>121</v>
      </c>
      <c r="H959" s="934">
        <v>112</v>
      </c>
      <c r="I959" s="465">
        <f t="shared" si="193"/>
        <v>592</v>
      </c>
    </row>
    <row r="960" spans="1:9" ht="16.5">
      <c r="A960" s="463" t="s">
        <v>282</v>
      </c>
      <c r="B960" s="934">
        <v>22</v>
      </c>
      <c r="C960" s="934">
        <v>8</v>
      </c>
      <c r="D960" s="934">
        <v>20</v>
      </c>
      <c r="E960" s="934">
        <v>16</v>
      </c>
      <c r="F960" s="934">
        <v>17</v>
      </c>
      <c r="G960" s="934">
        <v>25</v>
      </c>
      <c r="H960" s="934">
        <v>39</v>
      </c>
      <c r="I960" s="465">
        <f t="shared" si="193"/>
        <v>147</v>
      </c>
    </row>
    <row r="961" spans="1:9" ht="16.5">
      <c r="A961" s="463" t="s">
        <v>283</v>
      </c>
      <c r="B961" s="934">
        <v>46</v>
      </c>
      <c r="C961" s="934">
        <v>17</v>
      </c>
      <c r="D961" s="934">
        <v>21</v>
      </c>
      <c r="E961" s="934">
        <v>20</v>
      </c>
      <c r="F961" s="934">
        <v>27</v>
      </c>
      <c r="G961" s="934">
        <v>35</v>
      </c>
      <c r="H961" s="934">
        <v>44</v>
      </c>
      <c r="I961" s="465">
        <f t="shared" si="193"/>
        <v>210</v>
      </c>
    </row>
    <row r="962" spans="1:9" ht="16.5">
      <c r="A962" s="463" t="s">
        <v>284</v>
      </c>
      <c r="B962" s="934">
        <v>38</v>
      </c>
      <c r="C962" s="934">
        <v>22</v>
      </c>
      <c r="D962" s="934">
        <v>18</v>
      </c>
      <c r="E962" s="934">
        <v>27</v>
      </c>
      <c r="F962" s="934">
        <v>21</v>
      </c>
      <c r="G962" s="934">
        <v>48</v>
      </c>
      <c r="H962" s="934">
        <v>72</v>
      </c>
      <c r="I962" s="465">
        <f t="shared" si="193"/>
        <v>246</v>
      </c>
    </row>
    <row r="963" spans="1:9" ht="16.5">
      <c r="A963" s="463" t="s">
        <v>36</v>
      </c>
      <c r="B963" s="934">
        <v>65</v>
      </c>
      <c r="C963" s="934">
        <v>29</v>
      </c>
      <c r="D963" s="934">
        <v>28</v>
      </c>
      <c r="E963" s="934">
        <v>48</v>
      </c>
      <c r="F963" s="934">
        <v>53</v>
      </c>
      <c r="G963" s="934">
        <v>72</v>
      </c>
      <c r="H963" s="934">
        <v>118</v>
      </c>
      <c r="I963" s="465">
        <f t="shared" si="193"/>
        <v>413</v>
      </c>
    </row>
    <row r="964" spans="1:9">
      <c r="A964" s="1607"/>
      <c r="B964" s="1608"/>
      <c r="C964" s="1608"/>
      <c r="D964" s="1608"/>
      <c r="E964" s="1608"/>
      <c r="F964" s="1608"/>
      <c r="G964" s="1608"/>
      <c r="H964" s="1608"/>
      <c r="I964" s="1609"/>
    </row>
    <row r="965" spans="1:9">
      <c r="A965" s="461" t="s">
        <v>992</v>
      </c>
      <c r="B965" s="531">
        <v>44465</v>
      </c>
      <c r="C965" s="531">
        <v>44466</v>
      </c>
      <c r="D965" s="531">
        <v>44467</v>
      </c>
      <c r="E965" s="531">
        <v>44468</v>
      </c>
      <c r="F965" s="531">
        <v>44469</v>
      </c>
      <c r="G965" s="531">
        <v>44470</v>
      </c>
      <c r="H965" s="531">
        <v>44471</v>
      </c>
      <c r="I965" s="462" t="s">
        <v>1000</v>
      </c>
    </row>
    <row r="966" spans="1:9" ht="16.5">
      <c r="A966" s="463" t="s">
        <v>54</v>
      </c>
      <c r="B966" s="464">
        <f t="shared" ref="B966:H975" si="194">B954/B942*100</f>
        <v>45.341614906832298</v>
      </c>
      <c r="C966" s="464">
        <f t="shared" si="194"/>
        <v>48.299319727891152</v>
      </c>
      <c r="D966" s="464">
        <f t="shared" si="194"/>
        <v>43.315508021390379</v>
      </c>
      <c r="E966" s="464">
        <f t="shared" si="194"/>
        <v>41.078838174273855</v>
      </c>
      <c r="F966" s="464">
        <f t="shared" si="194"/>
        <v>48.230088495575217</v>
      </c>
      <c r="G966" s="464">
        <f t="shared" si="194"/>
        <v>47.927461139896373</v>
      </c>
      <c r="H966" s="464">
        <f t="shared" si="194"/>
        <v>44.061302681992338</v>
      </c>
      <c r="I966" s="465">
        <f t="shared" ref="I966:I975" si="195">AVERAGE(B966:H966)</f>
        <v>45.464876163978808</v>
      </c>
    </row>
    <row r="967" spans="1:9" ht="16.5">
      <c r="A967" s="463" t="s">
        <v>277</v>
      </c>
      <c r="B967" s="464">
        <f t="shared" si="194"/>
        <v>42.544731610337969</v>
      </c>
      <c r="C967" s="464">
        <f t="shared" si="194"/>
        <v>38.961038961038966</v>
      </c>
      <c r="D967" s="464">
        <f t="shared" si="194"/>
        <v>36.97478991596639</v>
      </c>
      <c r="E967" s="464">
        <f t="shared" si="194"/>
        <v>43.597560975609753</v>
      </c>
      <c r="F967" s="464">
        <f t="shared" si="194"/>
        <v>41.8848167539267</v>
      </c>
      <c r="G967" s="464">
        <f t="shared" si="194"/>
        <v>51.67364016736402</v>
      </c>
      <c r="H967" s="464">
        <f t="shared" si="194"/>
        <v>40.973111395646605</v>
      </c>
      <c r="I967" s="465">
        <f t="shared" si="195"/>
        <v>42.372812825698631</v>
      </c>
    </row>
    <row r="968" spans="1:9" ht="16.5">
      <c r="A968" s="463" t="s">
        <v>278</v>
      </c>
      <c r="B968" s="464">
        <f t="shared" si="194"/>
        <v>47.663551401869157</v>
      </c>
      <c r="C968" s="464">
        <f t="shared" si="194"/>
        <v>77.064220183486242</v>
      </c>
      <c r="D968" s="464">
        <f t="shared" si="194"/>
        <v>63.69047619047619</v>
      </c>
      <c r="E968" s="464">
        <f t="shared" si="194"/>
        <v>58.273381294964032</v>
      </c>
      <c r="F968" s="464">
        <f t="shared" si="194"/>
        <v>65.432098765432102</v>
      </c>
      <c r="G968" s="464">
        <f t="shared" si="194"/>
        <v>62.809917355371901</v>
      </c>
      <c r="H968" s="464">
        <f t="shared" si="194"/>
        <v>62.5</v>
      </c>
      <c r="I968" s="465">
        <f t="shared" si="195"/>
        <v>62.490520741657086</v>
      </c>
    </row>
    <row r="969" spans="1:9" ht="16.5">
      <c r="A969" s="463" t="s">
        <v>279</v>
      </c>
      <c r="B969" s="464">
        <f t="shared" si="194"/>
        <v>40.338164251207729</v>
      </c>
      <c r="C969" s="464">
        <f t="shared" si="194"/>
        <v>37.916666666666664</v>
      </c>
      <c r="D969" s="464">
        <f t="shared" si="194"/>
        <v>39.784946236559136</v>
      </c>
      <c r="E969" s="464">
        <f t="shared" si="194"/>
        <v>43.319838056680162</v>
      </c>
      <c r="F969" s="464">
        <f t="shared" si="194"/>
        <v>40.236686390532547</v>
      </c>
      <c r="G969" s="464">
        <f t="shared" si="194"/>
        <v>40.992647058823529</v>
      </c>
      <c r="H969" s="464">
        <f t="shared" si="194"/>
        <v>45.014662756598241</v>
      </c>
      <c r="I969" s="465">
        <f t="shared" si="195"/>
        <v>41.086230202438287</v>
      </c>
    </row>
    <row r="970" spans="1:9" ht="16.5">
      <c r="A970" s="463" t="s">
        <v>280</v>
      </c>
      <c r="B970" s="464">
        <f t="shared" si="194"/>
        <v>63.333333333333329</v>
      </c>
      <c r="C970" s="464">
        <f t="shared" si="194"/>
        <v>73.096446700507613</v>
      </c>
      <c r="D970" s="464">
        <f t="shared" si="194"/>
        <v>69.473684210526315</v>
      </c>
      <c r="E970" s="464">
        <f t="shared" si="194"/>
        <v>67.317073170731717</v>
      </c>
      <c r="F970" s="464">
        <f t="shared" si="194"/>
        <v>64.705882352941174</v>
      </c>
      <c r="G970" s="464">
        <f t="shared" si="194"/>
        <v>53.846153846153847</v>
      </c>
      <c r="H970" s="464">
        <f t="shared" si="194"/>
        <v>59.962756052141529</v>
      </c>
      <c r="I970" s="465">
        <f t="shared" si="195"/>
        <v>64.533618523762215</v>
      </c>
    </row>
    <row r="971" spans="1:9" ht="16.5">
      <c r="A971" s="463" t="s">
        <v>281</v>
      </c>
      <c r="B971" s="468">
        <f t="shared" si="194"/>
        <v>36.486486486486484</v>
      </c>
      <c r="C971" s="468">
        <f t="shared" si="194"/>
        <v>62.222222222222221</v>
      </c>
      <c r="D971" s="468">
        <f t="shared" si="194"/>
        <v>89.830508474576277</v>
      </c>
      <c r="E971" s="468">
        <f t="shared" si="194"/>
        <v>101.75438596491229</v>
      </c>
      <c r="F971" s="468">
        <f t="shared" si="194"/>
        <v>43.7007874015748</v>
      </c>
      <c r="G971" s="468">
        <f t="shared" si="194"/>
        <v>71.597633136094672</v>
      </c>
      <c r="H971" s="468">
        <f t="shared" si="194"/>
        <v>60.869565217391312</v>
      </c>
      <c r="I971" s="492">
        <f t="shared" si="195"/>
        <v>66.637369843322588</v>
      </c>
    </row>
    <row r="972" spans="1:9" ht="16.5">
      <c r="A972" s="463" t="s">
        <v>282</v>
      </c>
      <c r="B972" s="468">
        <f t="shared" si="194"/>
        <v>70.967741935483872</v>
      </c>
      <c r="C972" s="468">
        <f t="shared" si="194"/>
        <v>72.727272727272734</v>
      </c>
      <c r="D972" s="468">
        <f t="shared" si="194"/>
        <v>83.333333333333343</v>
      </c>
      <c r="E972" s="468">
        <f t="shared" si="194"/>
        <v>80</v>
      </c>
      <c r="F972" s="468">
        <f t="shared" si="194"/>
        <v>80.952380952380949</v>
      </c>
      <c r="G972" s="468">
        <f t="shared" si="194"/>
        <v>83.333333333333343</v>
      </c>
      <c r="H972" s="468">
        <f t="shared" si="194"/>
        <v>84.782608695652172</v>
      </c>
      <c r="I972" s="492">
        <f t="shared" si="195"/>
        <v>79.442381568208049</v>
      </c>
    </row>
    <row r="973" spans="1:9" ht="16.5">
      <c r="A973" s="463" t="s">
        <v>283</v>
      </c>
      <c r="B973" s="468">
        <f t="shared" si="194"/>
        <v>86.79245283018868</v>
      </c>
      <c r="C973" s="468">
        <f t="shared" si="194"/>
        <v>68</v>
      </c>
      <c r="D973" s="468">
        <f t="shared" si="194"/>
        <v>87.5</v>
      </c>
      <c r="E973" s="468">
        <f t="shared" si="194"/>
        <v>74.074074074074076</v>
      </c>
      <c r="F973" s="468">
        <f t="shared" si="194"/>
        <v>77.142857142857153</v>
      </c>
      <c r="G973" s="468">
        <f t="shared" si="194"/>
        <v>89.743589743589752</v>
      </c>
      <c r="H973" s="468">
        <f t="shared" si="194"/>
        <v>95.652173913043484</v>
      </c>
      <c r="I973" s="492">
        <f t="shared" si="195"/>
        <v>82.700735386250457</v>
      </c>
    </row>
    <row r="974" spans="1:9" ht="16.5">
      <c r="A974" s="463" t="s">
        <v>284</v>
      </c>
      <c r="B974" s="468">
        <f t="shared" si="194"/>
        <v>30.4</v>
      </c>
      <c r="C974" s="468">
        <f t="shared" si="194"/>
        <v>30.985915492957744</v>
      </c>
      <c r="D974" s="468">
        <f t="shared" si="194"/>
        <v>50</v>
      </c>
      <c r="E974" s="468">
        <f t="shared" si="194"/>
        <v>40.298507462686565</v>
      </c>
      <c r="F974" s="468">
        <f t="shared" si="194"/>
        <v>56.756756756756758</v>
      </c>
      <c r="G974" s="468">
        <f t="shared" si="194"/>
        <v>54.54545454545454</v>
      </c>
      <c r="H974" s="468">
        <f t="shared" si="194"/>
        <v>33.488372093023258</v>
      </c>
      <c r="I974" s="492">
        <f t="shared" si="195"/>
        <v>42.353572335839836</v>
      </c>
    </row>
    <row r="975" spans="1:9" ht="16.5">
      <c r="A975" s="463" t="s">
        <v>36</v>
      </c>
      <c r="B975" s="468">
        <f t="shared" si="194"/>
        <v>78.313253012048193</v>
      </c>
      <c r="C975" s="468">
        <f t="shared" si="194"/>
        <v>53.703703703703709</v>
      </c>
      <c r="D975" s="468">
        <f t="shared" si="194"/>
        <v>84.848484848484844</v>
      </c>
      <c r="E975" s="468">
        <f t="shared" si="194"/>
        <v>92.307692307692307</v>
      </c>
      <c r="F975" s="468">
        <f t="shared" si="194"/>
        <v>67.948717948717956</v>
      </c>
      <c r="G975" s="468">
        <f t="shared" si="194"/>
        <v>70.588235294117652</v>
      </c>
      <c r="H975" s="468">
        <f t="shared" si="194"/>
        <v>83.687943262411352</v>
      </c>
      <c r="I975" s="492">
        <f t="shared" si="195"/>
        <v>75.914004339596559</v>
      </c>
    </row>
    <row r="976" spans="1:9">
      <c r="A976" s="1607" t="s">
        <v>665</v>
      </c>
      <c r="B976" s="1608"/>
      <c r="C976" s="1608"/>
      <c r="D976" s="1608"/>
      <c r="E976" s="1608"/>
      <c r="F976" s="1608"/>
      <c r="G976" s="1608"/>
      <c r="H976" s="1608"/>
      <c r="I976" s="1609"/>
    </row>
    <row r="977" spans="1:9">
      <c r="A977" s="461" t="s">
        <v>992</v>
      </c>
      <c r="B977" s="531">
        <v>44465</v>
      </c>
      <c r="C977" s="531">
        <v>44466</v>
      </c>
      <c r="D977" s="531">
        <v>44467</v>
      </c>
      <c r="E977" s="531">
        <v>44468</v>
      </c>
      <c r="F977" s="531">
        <v>44469</v>
      </c>
      <c r="G977" s="531">
        <v>44470</v>
      </c>
      <c r="H977" s="531">
        <v>44471</v>
      </c>
      <c r="I977" s="462" t="s">
        <v>1000</v>
      </c>
    </row>
    <row r="978" spans="1:9" ht="16.5">
      <c r="A978" s="463" t="s">
        <v>54</v>
      </c>
      <c r="B978" s="467">
        <f t="shared" ref="B978:I983" si="196">B930/B954</f>
        <v>149.81506849315068</v>
      </c>
      <c r="C978" s="467">
        <f t="shared" si="196"/>
        <v>143.1549295774648</v>
      </c>
      <c r="D978" s="467">
        <f t="shared" si="196"/>
        <v>124.72172839506172</v>
      </c>
      <c r="E978" s="467">
        <f t="shared" si="196"/>
        <v>147.44616161616162</v>
      </c>
      <c r="F978" s="467">
        <f t="shared" si="196"/>
        <v>158.73256880733945</v>
      </c>
      <c r="G978" s="467">
        <f t="shared" si="196"/>
        <v>154.18632432432432</v>
      </c>
      <c r="H978" s="467">
        <f t="shared" si="196"/>
        <v>142.29856521739129</v>
      </c>
      <c r="I978" s="467">
        <f t="shared" si="196"/>
        <v>146.64518867924528</v>
      </c>
    </row>
    <row r="979" spans="1:9" ht="16.5">
      <c r="A979" s="463" t="s">
        <v>277</v>
      </c>
      <c r="B979" s="467">
        <f t="shared" si="196"/>
        <v>134.29789719626169</v>
      </c>
      <c r="C979" s="467">
        <f t="shared" si="196"/>
        <v>155.80277777777778</v>
      </c>
      <c r="D979" s="467">
        <f t="shared" si="196"/>
        <v>141.05875</v>
      </c>
      <c r="E979" s="467">
        <f t="shared" si="196"/>
        <v>149.0948951048951</v>
      </c>
      <c r="F979" s="467">
        <f t="shared" si="196"/>
        <v>128.12687499999998</v>
      </c>
      <c r="G979" s="467">
        <f t="shared" si="196"/>
        <v>131.24165991902834</v>
      </c>
      <c r="H979" s="467">
        <f t="shared" si="196"/>
        <v>148.74396874999999</v>
      </c>
      <c r="I979" s="467">
        <f t="shared" si="196"/>
        <v>140.26212361331218</v>
      </c>
    </row>
    <row r="980" spans="1:9" ht="16.5">
      <c r="A980" s="463" t="s">
        <v>278</v>
      </c>
      <c r="B980" s="467">
        <f t="shared" si="196"/>
        <v>130.44470588235293</v>
      </c>
      <c r="C980" s="467">
        <f t="shared" si="196"/>
        <v>128.16166666666666</v>
      </c>
      <c r="D980" s="467">
        <f t="shared" si="196"/>
        <v>139.53691588785048</v>
      </c>
      <c r="E980" s="467">
        <f t="shared" si="196"/>
        <v>144.91024691358024</v>
      </c>
      <c r="F980" s="467">
        <f t="shared" si="196"/>
        <v>126.21509433962264</v>
      </c>
      <c r="G980" s="467">
        <f t="shared" si="196"/>
        <v>147.02197368421054</v>
      </c>
      <c r="H980" s="467">
        <f t="shared" si="196"/>
        <v>135.27141935483871</v>
      </c>
      <c r="I980" s="467">
        <f t="shared" si="196"/>
        <v>136.92887228260869</v>
      </c>
    </row>
    <row r="981" spans="1:9" ht="16.5">
      <c r="A981" s="463" t="s">
        <v>279</v>
      </c>
      <c r="B981" s="467">
        <f t="shared" si="196"/>
        <v>157.98149700598802</v>
      </c>
      <c r="C981" s="467">
        <f t="shared" si="196"/>
        <v>176.25659340659342</v>
      </c>
      <c r="D981" s="467">
        <f t="shared" si="196"/>
        <v>181.45333333333332</v>
      </c>
      <c r="E981" s="467">
        <f t="shared" si="196"/>
        <v>160.13018691588786</v>
      </c>
      <c r="F981" s="467">
        <f t="shared" si="196"/>
        <v>168.93808823529412</v>
      </c>
      <c r="G981" s="467">
        <f t="shared" si="196"/>
        <v>169.66556053811658</v>
      </c>
      <c r="H981" s="467">
        <f t="shared" si="196"/>
        <v>159.65925081433224</v>
      </c>
      <c r="I981" s="467">
        <f t="shared" si="196"/>
        <v>165.95788091068303</v>
      </c>
    </row>
    <row r="982" spans="1:9" ht="16.5">
      <c r="A982" s="463" t="s">
        <v>280</v>
      </c>
      <c r="B982" s="467">
        <f t="shared" si="196"/>
        <v>157.70345864661655</v>
      </c>
      <c r="C982" s="467">
        <f t="shared" si="196"/>
        <v>171.43645833333332</v>
      </c>
      <c r="D982" s="467">
        <f t="shared" si="196"/>
        <v>140.11143939393938</v>
      </c>
      <c r="E982" s="467">
        <f t="shared" si="196"/>
        <v>172.46565217391304</v>
      </c>
      <c r="F982" s="467">
        <f t="shared" si="196"/>
        <v>172.49799999999999</v>
      </c>
      <c r="G982" s="467">
        <f t="shared" si="196"/>
        <v>153.93989010989009</v>
      </c>
      <c r="H982" s="467">
        <f t="shared" si="196"/>
        <v>148.78391304347826</v>
      </c>
      <c r="I982" s="467">
        <f t="shared" si="196"/>
        <v>157.88260137719971</v>
      </c>
    </row>
    <row r="983" spans="1:9" ht="16.5">
      <c r="A983" s="463" t="s">
        <v>281</v>
      </c>
      <c r="B983" s="467">
        <f t="shared" si="196"/>
        <v>156.72629629629628</v>
      </c>
      <c r="C983" s="467">
        <f t="shared" si="196"/>
        <v>109.29982142857143</v>
      </c>
      <c r="D983" s="467">
        <f t="shared" si="196"/>
        <v>158.18924528301889</v>
      </c>
      <c r="E983" s="467">
        <f t="shared" si="196"/>
        <v>137.70086206896551</v>
      </c>
      <c r="F983" s="467">
        <f t="shared" si="196"/>
        <v>138.36486486486487</v>
      </c>
      <c r="G983" s="467">
        <f t="shared" si="196"/>
        <v>138.5995867768595</v>
      </c>
      <c r="H983" s="467">
        <f t="shared" si="196"/>
        <v>174.51419642857144</v>
      </c>
      <c r="I983" s="467">
        <f t="shared" si="196"/>
        <v>146.72456081081083</v>
      </c>
    </row>
    <row r="984" spans="1:9" ht="16.5">
      <c r="A984" s="463" t="s">
        <v>282</v>
      </c>
      <c r="B984" s="467">
        <f t="shared" ref="B984:G987" si="197">B936/B960</f>
        <v>206.36454545454546</v>
      </c>
      <c r="C984" s="467">
        <f t="shared" si="197"/>
        <v>117.0975</v>
      </c>
      <c r="D984" s="467">
        <f t="shared" si="197"/>
        <v>142.4365</v>
      </c>
      <c r="E984" s="467">
        <f t="shared" si="197"/>
        <v>221.47062500000001</v>
      </c>
      <c r="F984" s="467">
        <f t="shared" si="197"/>
        <v>131.19176470588238</v>
      </c>
      <c r="G984" s="467">
        <f t="shared" si="197"/>
        <v>175.32599999999999</v>
      </c>
      <c r="H984" s="467">
        <f t="shared" ref="H984:H987" si="198">H936/H960</f>
        <v>169.81384615384616</v>
      </c>
      <c r="I984" s="467">
        <f>I936/I960</f>
        <v>170.78374149659862</v>
      </c>
    </row>
    <row r="985" spans="1:9" ht="16.5">
      <c r="A985" s="463" t="s">
        <v>283</v>
      </c>
      <c r="B985" s="467">
        <f t="shared" si="197"/>
        <v>85.725869565217394</v>
      </c>
      <c r="C985" s="467">
        <f t="shared" si="197"/>
        <v>119.13411764705882</v>
      </c>
      <c r="D985" s="467">
        <f t="shared" si="197"/>
        <v>112.6295238095238</v>
      </c>
      <c r="E985" s="467">
        <f t="shared" si="197"/>
        <v>90.484499999999997</v>
      </c>
      <c r="F985" s="467">
        <f t="shared" si="197"/>
        <v>110.03740740740741</v>
      </c>
      <c r="G985" s="467">
        <f t="shared" si="197"/>
        <v>136.72342857142857</v>
      </c>
      <c r="H985" s="467">
        <f t="shared" si="198"/>
        <v>172.56</v>
      </c>
      <c r="I985" s="467">
        <f>I937/I961</f>
        <v>121.39309523809523</v>
      </c>
    </row>
    <row r="986" spans="1:9" ht="16.5">
      <c r="A986" s="463" t="s">
        <v>284</v>
      </c>
      <c r="B986" s="467">
        <f t="shared" si="197"/>
        <v>99.712894736842102</v>
      </c>
      <c r="C986" s="467">
        <f t="shared" si="197"/>
        <v>103.67272727272729</v>
      </c>
      <c r="D986" s="467">
        <f t="shared" si="197"/>
        <v>129.8111111111111</v>
      </c>
      <c r="E986" s="467">
        <f t="shared" si="197"/>
        <v>114.17444444444445</v>
      </c>
      <c r="F986" s="467">
        <f t="shared" si="197"/>
        <v>117.73619047619047</v>
      </c>
      <c r="G986" s="467">
        <f t="shared" si="197"/>
        <v>123.69937499999999</v>
      </c>
      <c r="H986" s="467">
        <f t="shared" si="198"/>
        <v>137.20347222222222</v>
      </c>
      <c r="I986" s="467">
        <f>I938/I962</f>
        <v>121.04829268292681</v>
      </c>
    </row>
    <row r="987" spans="1:9" ht="16.5">
      <c r="A987" s="463" t="s">
        <v>36</v>
      </c>
      <c r="B987" s="467">
        <f t="shared" si="197"/>
        <v>101.02384615384615</v>
      </c>
      <c r="C987" s="467">
        <f t="shared" si="197"/>
        <v>107.4151724137931</v>
      </c>
      <c r="D987" s="467">
        <f t="shared" si="197"/>
        <v>142.51714285714286</v>
      </c>
      <c r="E987" s="467">
        <f t="shared" si="197"/>
        <v>117.470625</v>
      </c>
      <c r="F987" s="467">
        <f t="shared" si="197"/>
        <v>130.97679245283021</v>
      </c>
      <c r="G987" s="467">
        <f t="shared" si="197"/>
        <v>90.476805555555558</v>
      </c>
      <c r="H987" s="467">
        <f t="shared" si="198"/>
        <v>133.36796610169492</v>
      </c>
      <c r="I987" s="467">
        <f>I939/I963</f>
        <v>117.44353510895884</v>
      </c>
    </row>
    <row r="989" spans="1:9" ht="23.25">
      <c r="A989" s="1602" t="s">
        <v>1055</v>
      </c>
      <c r="B989" s="1603"/>
      <c r="C989" s="1603"/>
      <c r="D989" s="1603"/>
      <c r="E989" s="1603"/>
      <c r="F989" s="1603"/>
      <c r="G989" s="1603"/>
      <c r="H989" s="1603"/>
      <c r="I989" s="1603"/>
    </row>
    <row r="990" spans="1:9">
      <c r="A990" s="1604" t="s">
        <v>991</v>
      </c>
      <c r="B990" s="1605"/>
      <c r="C990" s="1605"/>
      <c r="D990" s="1605"/>
      <c r="E990" s="1605"/>
      <c r="F990" s="1605"/>
      <c r="G990" s="1605"/>
      <c r="H990" s="1605"/>
      <c r="I990" s="1606"/>
    </row>
    <row r="991" spans="1:9">
      <c r="A991" s="461" t="s">
        <v>992</v>
      </c>
      <c r="B991" s="531">
        <v>44472</v>
      </c>
      <c r="C991" s="531">
        <v>44473</v>
      </c>
      <c r="D991" s="531">
        <v>44474</v>
      </c>
      <c r="E991" s="531">
        <v>44475</v>
      </c>
      <c r="F991" s="531">
        <v>44476</v>
      </c>
      <c r="G991" s="531">
        <v>44477</v>
      </c>
      <c r="H991" s="531">
        <v>44478</v>
      </c>
      <c r="I991" s="462" t="s">
        <v>1000</v>
      </c>
    </row>
    <row r="992" spans="1:9" ht="16.5">
      <c r="A992" s="463" t="s">
        <v>54</v>
      </c>
      <c r="B992" s="467">
        <v>7703.97</v>
      </c>
      <c r="C992" s="467">
        <v>14352.41</v>
      </c>
      <c r="D992" s="467">
        <v>11815.41</v>
      </c>
      <c r="E992" s="467">
        <v>12102.65</v>
      </c>
      <c r="F992" s="467">
        <v>21923.43</v>
      </c>
      <c r="G992" s="467">
        <v>37961.53</v>
      </c>
      <c r="H992" s="467">
        <v>38374.21</v>
      </c>
      <c r="I992" s="466">
        <f t="shared" ref="I992:I1001" si="199">SUM(B992:H992)</f>
        <v>144233.60999999999</v>
      </c>
    </row>
    <row r="993" spans="1:9" ht="16.5">
      <c r="A993" s="463" t="s">
        <v>277</v>
      </c>
      <c r="B993" s="467">
        <v>38352.17</v>
      </c>
      <c r="C993" s="467">
        <v>14617.4</v>
      </c>
      <c r="D993" s="467">
        <v>17182.580000000002</v>
      </c>
      <c r="E993" s="467">
        <v>21349.34</v>
      </c>
      <c r="F993" s="467">
        <v>21036.5</v>
      </c>
      <c r="G993" s="467">
        <v>24604.560000000001</v>
      </c>
      <c r="H993" s="467">
        <v>48692.59</v>
      </c>
      <c r="I993" s="466">
        <f t="shared" si="199"/>
        <v>185835.13999999998</v>
      </c>
    </row>
    <row r="994" spans="1:9" ht="16.5">
      <c r="A994" s="463" t="s">
        <v>278</v>
      </c>
      <c r="B994" s="467">
        <v>5405.13</v>
      </c>
      <c r="C994" s="467">
        <v>11412.9</v>
      </c>
      <c r="D994" s="467">
        <v>10663.31</v>
      </c>
      <c r="E994" s="467">
        <v>11803.74</v>
      </c>
      <c r="F994" s="467">
        <v>11567.85</v>
      </c>
      <c r="G994" s="467">
        <v>17579.560000000001</v>
      </c>
      <c r="H994" s="467">
        <v>25899.48</v>
      </c>
      <c r="I994" s="466">
        <f t="shared" si="199"/>
        <v>94331.969999999987</v>
      </c>
    </row>
    <row r="995" spans="1:9" ht="16.5">
      <c r="A995" s="463" t="s">
        <v>279</v>
      </c>
      <c r="B995" s="467">
        <v>30012.15</v>
      </c>
      <c r="C995" s="467">
        <v>13888.74</v>
      </c>
      <c r="D995" s="467">
        <v>13960.77</v>
      </c>
      <c r="E995" s="467">
        <v>17638.5</v>
      </c>
      <c r="F995" s="467">
        <v>15956.92</v>
      </c>
      <c r="G995" s="467">
        <v>35741.879999999997</v>
      </c>
      <c r="H995" s="467">
        <v>42963.5</v>
      </c>
      <c r="I995" s="466">
        <f t="shared" si="199"/>
        <v>170162.46</v>
      </c>
    </row>
    <row r="996" spans="1:9" ht="16.5">
      <c r="A996" s="463" t="s">
        <v>280</v>
      </c>
      <c r="B996" s="467">
        <v>24059.41</v>
      </c>
      <c r="C996" s="467">
        <v>15845.32</v>
      </c>
      <c r="D996" s="467">
        <v>17261.830000000002</v>
      </c>
      <c r="E996" s="467">
        <v>19350.28</v>
      </c>
      <c r="F996" s="467">
        <v>27163.88</v>
      </c>
      <c r="G996" s="467">
        <v>27369.58</v>
      </c>
      <c r="H996" s="467">
        <v>46210.94</v>
      </c>
      <c r="I996" s="466">
        <f t="shared" si="199"/>
        <v>177261.24</v>
      </c>
    </row>
    <row r="997" spans="1:9" ht="16.5">
      <c r="A997" s="463" t="s">
        <v>281</v>
      </c>
      <c r="B997" s="467">
        <v>14571.12</v>
      </c>
      <c r="C997" s="467">
        <v>8397.52</v>
      </c>
      <c r="D997" s="467">
        <v>9184.92</v>
      </c>
      <c r="E997" s="467">
        <v>10081.92</v>
      </c>
      <c r="F997" s="467">
        <v>11236.54</v>
      </c>
      <c r="G997" s="467">
        <v>16416.080000000002</v>
      </c>
      <c r="H997" s="467">
        <v>22168.76</v>
      </c>
      <c r="I997" s="466">
        <f t="shared" si="199"/>
        <v>92056.86</v>
      </c>
    </row>
    <row r="998" spans="1:9" ht="16.5">
      <c r="A998" s="463" t="s">
        <v>282</v>
      </c>
      <c r="B998" s="467">
        <v>5223.1899999999996</v>
      </c>
      <c r="C998" s="467">
        <v>2089.69</v>
      </c>
      <c r="D998" s="467">
        <v>3007.43</v>
      </c>
      <c r="E998" s="467">
        <v>2839.63</v>
      </c>
      <c r="F998" s="467">
        <v>3725.93</v>
      </c>
      <c r="G998" s="467">
        <v>3624.32</v>
      </c>
      <c r="H998" s="467">
        <v>8277.4699999999993</v>
      </c>
      <c r="I998" s="466">
        <f t="shared" si="199"/>
        <v>28787.659999999996</v>
      </c>
    </row>
    <row r="999" spans="1:9" ht="16.5">
      <c r="A999" s="463" t="s">
        <v>283</v>
      </c>
      <c r="B999" s="467">
        <v>3192.74</v>
      </c>
      <c r="C999" s="467">
        <v>1187.71</v>
      </c>
      <c r="D999" s="467">
        <v>966.83</v>
      </c>
      <c r="E999" s="467">
        <v>1957.74</v>
      </c>
      <c r="F999" s="467">
        <v>1509.67</v>
      </c>
      <c r="G999" s="467">
        <v>3223.31</v>
      </c>
      <c r="H999" s="467">
        <v>6422.83</v>
      </c>
      <c r="I999" s="466">
        <f t="shared" si="199"/>
        <v>18460.829999999998</v>
      </c>
    </row>
    <row r="1000" spans="1:9" ht="16.5">
      <c r="A1000" s="463" t="s">
        <v>284</v>
      </c>
      <c r="B1000" s="467">
        <v>7753.51</v>
      </c>
      <c r="C1000" s="467">
        <v>1080.8599999999999</v>
      </c>
      <c r="D1000" s="467">
        <v>3037.72</v>
      </c>
      <c r="E1000" s="467">
        <v>1910.74</v>
      </c>
      <c r="F1000" s="467">
        <v>2655.45</v>
      </c>
      <c r="G1000" s="467">
        <v>4612.16</v>
      </c>
      <c r="H1000" s="467">
        <v>9378.02</v>
      </c>
      <c r="I1000" s="466">
        <f t="shared" si="199"/>
        <v>30428.46</v>
      </c>
    </row>
    <row r="1001" spans="1:9" ht="16.5">
      <c r="A1001" s="463" t="s">
        <v>36</v>
      </c>
      <c r="B1001" s="467">
        <v>7670.37</v>
      </c>
      <c r="C1001" s="467">
        <v>3911.04</v>
      </c>
      <c r="D1001" s="467">
        <v>3564.47</v>
      </c>
      <c r="E1001" s="467">
        <v>4219.3500000000004</v>
      </c>
      <c r="F1001" s="467">
        <v>7688.45</v>
      </c>
      <c r="G1001" s="467">
        <v>7098.76</v>
      </c>
      <c r="H1001" s="467">
        <v>13727.93</v>
      </c>
      <c r="I1001" s="466">
        <f t="shared" si="199"/>
        <v>47880.37</v>
      </c>
    </row>
    <row r="1002" spans="1:9">
      <c r="A1002" s="1607" t="s">
        <v>1050</v>
      </c>
      <c r="B1002" s="1608"/>
      <c r="C1002" s="1608"/>
      <c r="D1002" s="1608"/>
      <c r="E1002" s="1608"/>
      <c r="F1002" s="1608"/>
      <c r="G1002" s="1608"/>
      <c r="H1002" s="1608"/>
      <c r="I1002" s="1609"/>
    </row>
    <row r="1003" spans="1:9">
      <c r="A1003" s="461" t="s">
        <v>992</v>
      </c>
      <c r="B1003" s="531">
        <v>44472</v>
      </c>
      <c r="C1003" s="531">
        <v>44473</v>
      </c>
      <c r="D1003" s="531">
        <v>44474</v>
      </c>
      <c r="E1003" s="531">
        <v>44475</v>
      </c>
      <c r="F1003" s="531">
        <v>44476</v>
      </c>
      <c r="G1003" s="531">
        <v>44477</v>
      </c>
      <c r="H1003" s="531">
        <v>44478</v>
      </c>
      <c r="I1003" s="462" t="s">
        <v>1000</v>
      </c>
    </row>
    <row r="1004" spans="1:9" ht="16.5">
      <c r="A1004" s="463" t="s">
        <v>54</v>
      </c>
      <c r="B1004" s="934">
        <v>108</v>
      </c>
      <c r="C1004" s="934">
        <v>252</v>
      </c>
      <c r="D1004" s="934">
        <v>182</v>
      </c>
      <c r="E1004" s="934">
        <v>213</v>
      </c>
      <c r="F1004" s="934">
        <v>303</v>
      </c>
      <c r="G1004" s="934">
        <v>425</v>
      </c>
      <c r="H1004" s="464">
        <v>566</v>
      </c>
      <c r="I1004" s="465">
        <f t="shared" ref="I1004:I1013" si="200">SUM(B1004:H1004)</f>
        <v>2049</v>
      </c>
    </row>
    <row r="1005" spans="1:9" ht="16.5">
      <c r="A1005" s="463" t="s">
        <v>277</v>
      </c>
      <c r="B1005" s="934">
        <v>737</v>
      </c>
      <c r="C1005" s="934">
        <v>249</v>
      </c>
      <c r="D1005" s="934">
        <v>297</v>
      </c>
      <c r="E1005" s="934">
        <v>318</v>
      </c>
      <c r="F1005" s="934">
        <v>351</v>
      </c>
      <c r="G1005" s="934">
        <v>413</v>
      </c>
      <c r="H1005" s="464">
        <v>635</v>
      </c>
      <c r="I1005" s="465">
        <f t="shared" si="200"/>
        <v>3000</v>
      </c>
    </row>
    <row r="1006" spans="1:9" ht="16.5">
      <c r="A1006" s="463" t="s">
        <v>278</v>
      </c>
      <c r="B1006" s="934">
        <v>95</v>
      </c>
      <c r="C1006" s="934">
        <v>111</v>
      </c>
      <c r="D1006" s="934">
        <v>153</v>
      </c>
      <c r="E1006" s="934">
        <v>115</v>
      </c>
      <c r="F1006" s="934">
        <v>144</v>
      </c>
      <c r="G1006" s="934">
        <v>192</v>
      </c>
      <c r="H1006" s="464">
        <v>325</v>
      </c>
      <c r="I1006" s="465">
        <f t="shared" si="200"/>
        <v>1135</v>
      </c>
    </row>
    <row r="1007" spans="1:9" ht="16.5">
      <c r="A1007" s="463" t="s">
        <v>279</v>
      </c>
      <c r="B1007" s="934">
        <v>537</v>
      </c>
      <c r="C1007" s="934">
        <v>201</v>
      </c>
      <c r="D1007" s="934">
        <v>220</v>
      </c>
      <c r="E1007" s="934">
        <v>249</v>
      </c>
      <c r="F1007" s="934">
        <v>278</v>
      </c>
      <c r="G1007" s="934">
        <v>448</v>
      </c>
      <c r="H1007" s="464">
        <v>600</v>
      </c>
      <c r="I1007" s="465">
        <f t="shared" si="200"/>
        <v>2533</v>
      </c>
    </row>
    <row r="1008" spans="1:9" ht="16.5">
      <c r="A1008" s="463" t="s">
        <v>280</v>
      </c>
      <c r="B1008" s="934">
        <v>258</v>
      </c>
      <c r="C1008" s="934">
        <v>153</v>
      </c>
      <c r="D1008" s="934">
        <v>170</v>
      </c>
      <c r="E1008" s="934">
        <v>182</v>
      </c>
      <c r="F1008" s="934">
        <v>241</v>
      </c>
      <c r="G1008" s="934">
        <v>257</v>
      </c>
      <c r="H1008" s="464">
        <v>517</v>
      </c>
      <c r="I1008" s="465">
        <f t="shared" si="200"/>
        <v>1778</v>
      </c>
    </row>
    <row r="1009" spans="1:9" ht="16.5">
      <c r="A1009" s="463" t="s">
        <v>281</v>
      </c>
      <c r="B1009" s="934">
        <v>140</v>
      </c>
      <c r="C1009" s="934">
        <v>70</v>
      </c>
      <c r="D1009" s="934">
        <v>192</v>
      </c>
      <c r="E1009" s="934">
        <v>141</v>
      </c>
      <c r="F1009" s="934">
        <v>175</v>
      </c>
      <c r="G1009" s="934">
        <v>227</v>
      </c>
      <c r="H1009" s="464">
        <v>270</v>
      </c>
      <c r="I1009" s="465">
        <f t="shared" si="200"/>
        <v>1215</v>
      </c>
    </row>
    <row r="1010" spans="1:9" ht="16.5">
      <c r="A1010" s="463" t="s">
        <v>282</v>
      </c>
      <c r="B1010" s="934">
        <v>43</v>
      </c>
      <c r="C1010" s="934">
        <v>21</v>
      </c>
      <c r="D1010" s="934">
        <v>24</v>
      </c>
      <c r="E1010" s="934">
        <v>18</v>
      </c>
      <c r="F1010" s="934">
        <v>37</v>
      </c>
      <c r="G1010" s="934">
        <v>24</v>
      </c>
      <c r="H1010" s="464">
        <v>50</v>
      </c>
      <c r="I1010" s="465">
        <f t="shared" si="200"/>
        <v>217</v>
      </c>
    </row>
    <row r="1011" spans="1:9" ht="16.5">
      <c r="A1011" s="463" t="s">
        <v>283</v>
      </c>
      <c r="B1011" s="934">
        <v>32</v>
      </c>
      <c r="C1011" s="934">
        <v>18</v>
      </c>
      <c r="D1011" s="934">
        <v>18</v>
      </c>
      <c r="E1011" s="934">
        <v>16</v>
      </c>
      <c r="F1011" s="934">
        <v>23</v>
      </c>
      <c r="G1011" s="934">
        <v>36</v>
      </c>
      <c r="H1011" s="464">
        <v>62</v>
      </c>
      <c r="I1011" s="465">
        <f t="shared" si="200"/>
        <v>205</v>
      </c>
    </row>
    <row r="1012" spans="1:9" ht="16.5">
      <c r="A1012" s="463" t="s">
        <v>284</v>
      </c>
      <c r="B1012" s="934">
        <v>255</v>
      </c>
      <c r="C1012" s="934">
        <v>23</v>
      </c>
      <c r="D1012" s="934">
        <v>64</v>
      </c>
      <c r="E1012" s="934">
        <v>52</v>
      </c>
      <c r="F1012" s="934">
        <v>54</v>
      </c>
      <c r="G1012" s="934">
        <v>154</v>
      </c>
      <c r="H1012" s="464">
        <v>233</v>
      </c>
      <c r="I1012" s="465">
        <f t="shared" si="200"/>
        <v>835</v>
      </c>
    </row>
    <row r="1013" spans="1:9" ht="16.5">
      <c r="A1013" s="463" t="s">
        <v>36</v>
      </c>
      <c r="B1013" s="934">
        <v>90</v>
      </c>
      <c r="C1013" s="934">
        <v>49</v>
      </c>
      <c r="D1013" s="934">
        <v>53</v>
      </c>
      <c r="E1013" s="934">
        <v>55</v>
      </c>
      <c r="F1013" s="934">
        <v>85</v>
      </c>
      <c r="G1013" s="934">
        <v>92</v>
      </c>
      <c r="H1013" s="464">
        <v>135</v>
      </c>
      <c r="I1013" s="465">
        <f t="shared" si="200"/>
        <v>559</v>
      </c>
    </row>
    <row r="1014" spans="1:9">
      <c r="A1014" s="1607" t="s">
        <v>49</v>
      </c>
      <c r="B1014" s="1608"/>
      <c r="C1014" s="1608"/>
      <c r="D1014" s="1608"/>
      <c r="E1014" s="1608"/>
      <c r="F1014" s="1608"/>
      <c r="G1014" s="1608"/>
      <c r="H1014" s="1608"/>
      <c r="I1014" s="1609"/>
    </row>
    <row r="1015" spans="1:9">
      <c r="A1015" s="461" t="s">
        <v>992</v>
      </c>
      <c r="B1015" s="531">
        <v>44472</v>
      </c>
      <c r="C1015" s="531">
        <v>44473</v>
      </c>
      <c r="D1015" s="531">
        <v>44474</v>
      </c>
      <c r="E1015" s="531">
        <v>44475</v>
      </c>
      <c r="F1015" s="531">
        <v>44476</v>
      </c>
      <c r="G1015" s="531">
        <v>44477</v>
      </c>
      <c r="H1015" s="531">
        <v>44478</v>
      </c>
      <c r="I1015" s="462" t="s">
        <v>1000</v>
      </c>
    </row>
    <row r="1016" spans="1:9" ht="16.5">
      <c r="A1016" s="463" t="s">
        <v>54</v>
      </c>
      <c r="B1016" s="934">
        <v>39</v>
      </c>
      <c r="C1016" s="934">
        <v>99</v>
      </c>
      <c r="D1016" s="934">
        <v>93</v>
      </c>
      <c r="E1016" s="934">
        <v>101</v>
      </c>
      <c r="F1016" s="934">
        <v>140</v>
      </c>
      <c r="G1016" s="934">
        <v>234</v>
      </c>
      <c r="H1016" s="934">
        <v>276</v>
      </c>
      <c r="I1016" s="465">
        <f t="shared" ref="I1016:I1025" si="201">SUM(B1016:H1016)</f>
        <v>982</v>
      </c>
    </row>
    <row r="1017" spans="1:9" ht="16.5">
      <c r="A1017" s="463" t="s">
        <v>277</v>
      </c>
      <c r="B1017" s="934">
        <v>270</v>
      </c>
      <c r="C1017" s="934">
        <v>103</v>
      </c>
      <c r="D1017" s="934">
        <v>115</v>
      </c>
      <c r="E1017" s="934">
        <v>131</v>
      </c>
      <c r="F1017" s="934">
        <v>156</v>
      </c>
      <c r="G1017" s="934">
        <v>224</v>
      </c>
      <c r="H1017" s="934">
        <v>288</v>
      </c>
      <c r="I1017" s="465">
        <f t="shared" si="201"/>
        <v>1287</v>
      </c>
    </row>
    <row r="1018" spans="1:9" ht="16.5">
      <c r="A1018" s="463" t="s">
        <v>278</v>
      </c>
      <c r="B1018" s="934">
        <v>40</v>
      </c>
      <c r="C1018" s="934">
        <v>87</v>
      </c>
      <c r="D1018" s="934">
        <v>75</v>
      </c>
      <c r="E1018" s="934">
        <v>79</v>
      </c>
      <c r="F1018" s="934">
        <v>87</v>
      </c>
      <c r="G1018" s="934">
        <v>134</v>
      </c>
      <c r="H1018" s="934">
        <v>161</v>
      </c>
      <c r="I1018" s="465">
        <f t="shared" si="201"/>
        <v>663</v>
      </c>
    </row>
    <row r="1019" spans="1:9" ht="16.5">
      <c r="A1019" s="463" t="s">
        <v>279</v>
      </c>
      <c r="B1019" s="934">
        <v>191</v>
      </c>
      <c r="C1019" s="934">
        <v>92</v>
      </c>
      <c r="D1019" s="934">
        <v>88</v>
      </c>
      <c r="E1019" s="934"/>
      <c r="F1019" s="934">
        <v>114</v>
      </c>
      <c r="G1019" s="934">
        <v>199</v>
      </c>
      <c r="H1019" s="934">
        <v>282</v>
      </c>
      <c r="I1019" s="465">
        <f t="shared" si="201"/>
        <v>966</v>
      </c>
    </row>
    <row r="1020" spans="1:9" ht="16.5">
      <c r="A1020" s="463" t="s">
        <v>280</v>
      </c>
      <c r="B1020" s="934">
        <v>157</v>
      </c>
      <c r="C1020" s="934">
        <v>118</v>
      </c>
      <c r="D1020" s="934">
        <v>117</v>
      </c>
      <c r="E1020" s="934">
        <v>131</v>
      </c>
      <c r="F1020" s="934">
        <v>164</v>
      </c>
      <c r="G1020" s="934">
        <v>187</v>
      </c>
      <c r="H1020" s="934">
        <v>297</v>
      </c>
      <c r="I1020" s="465">
        <f t="shared" si="201"/>
        <v>1171</v>
      </c>
    </row>
    <row r="1021" spans="1:9" ht="16.5">
      <c r="A1021" s="463" t="s">
        <v>281</v>
      </c>
      <c r="B1021" s="934">
        <v>112</v>
      </c>
      <c r="C1021" s="934">
        <v>57</v>
      </c>
      <c r="D1021" s="934">
        <v>69</v>
      </c>
      <c r="E1021" s="934">
        <v>65</v>
      </c>
      <c r="F1021" s="934">
        <v>81</v>
      </c>
      <c r="G1021" s="934">
        <v>113</v>
      </c>
      <c r="H1021" s="934">
        <v>141</v>
      </c>
      <c r="I1021" s="465">
        <f t="shared" si="201"/>
        <v>638</v>
      </c>
    </row>
    <row r="1022" spans="1:9" ht="16.5">
      <c r="A1022" s="463" t="s">
        <v>282</v>
      </c>
      <c r="B1022" s="934">
        <v>37</v>
      </c>
      <c r="C1022" s="934">
        <v>15</v>
      </c>
      <c r="D1022" s="934">
        <v>19</v>
      </c>
      <c r="E1022" s="934">
        <v>14</v>
      </c>
      <c r="F1022" s="934">
        <v>32</v>
      </c>
      <c r="G1022" s="934">
        <v>20</v>
      </c>
      <c r="H1022" s="934">
        <v>47</v>
      </c>
      <c r="I1022" s="465">
        <f t="shared" si="201"/>
        <v>184</v>
      </c>
    </row>
    <row r="1023" spans="1:9" ht="16.5">
      <c r="A1023" s="463" t="s">
        <v>283</v>
      </c>
      <c r="B1023" s="934">
        <v>27</v>
      </c>
      <c r="C1023" s="934">
        <v>15</v>
      </c>
      <c r="D1023" s="934">
        <v>10</v>
      </c>
      <c r="E1023" s="934">
        <v>12</v>
      </c>
      <c r="F1023" s="934">
        <v>18</v>
      </c>
      <c r="G1023" s="934">
        <v>29</v>
      </c>
      <c r="H1023" s="934">
        <v>44</v>
      </c>
      <c r="I1023" s="465">
        <f t="shared" si="201"/>
        <v>155</v>
      </c>
    </row>
    <row r="1024" spans="1:9" ht="16.5">
      <c r="A1024" s="463" t="s">
        <v>284</v>
      </c>
      <c r="B1024" s="934">
        <v>71</v>
      </c>
      <c r="C1024" s="934">
        <v>10</v>
      </c>
      <c r="D1024" s="934">
        <v>14</v>
      </c>
      <c r="E1024" s="934">
        <v>16</v>
      </c>
      <c r="F1024" s="934">
        <v>22</v>
      </c>
      <c r="G1024" s="934">
        <v>50</v>
      </c>
      <c r="H1024" s="934">
        <v>81</v>
      </c>
      <c r="I1024" s="465">
        <f t="shared" si="201"/>
        <v>264</v>
      </c>
    </row>
    <row r="1025" spans="1:9" ht="16.5">
      <c r="A1025" s="463" t="s">
        <v>36</v>
      </c>
      <c r="B1025" s="934">
        <v>69</v>
      </c>
      <c r="C1025" s="934">
        <v>36</v>
      </c>
      <c r="D1025" s="934">
        <v>31</v>
      </c>
      <c r="E1025" s="934">
        <v>41</v>
      </c>
      <c r="F1025" s="934">
        <v>61</v>
      </c>
      <c r="G1025" s="934">
        <v>67</v>
      </c>
      <c r="H1025" s="934">
        <v>131</v>
      </c>
      <c r="I1025" s="465">
        <f t="shared" si="201"/>
        <v>436</v>
      </c>
    </row>
    <row r="1026" spans="1:9">
      <c r="A1026" s="1607">
        <v>1</v>
      </c>
      <c r="B1026" s="1608"/>
      <c r="C1026" s="1608"/>
      <c r="D1026" s="1608"/>
      <c r="E1026" s="1608"/>
      <c r="F1026" s="1608"/>
      <c r="G1026" s="1608"/>
      <c r="H1026" s="1608"/>
      <c r="I1026" s="1609"/>
    </row>
    <row r="1027" spans="1:9">
      <c r="A1027" s="461" t="s">
        <v>992</v>
      </c>
      <c r="B1027" s="531">
        <v>44472</v>
      </c>
      <c r="C1027" s="531">
        <v>44473</v>
      </c>
      <c r="D1027" s="531">
        <v>44474</v>
      </c>
      <c r="E1027" s="531">
        <v>44475</v>
      </c>
      <c r="F1027" s="531">
        <v>44476</v>
      </c>
      <c r="G1027" s="531">
        <v>44477</v>
      </c>
      <c r="H1027" s="531">
        <v>44478</v>
      </c>
      <c r="I1027" s="462" t="s">
        <v>1000</v>
      </c>
    </row>
    <row r="1028" spans="1:9" ht="16.5">
      <c r="A1028" s="463" t="s">
        <v>54</v>
      </c>
      <c r="B1028" s="464">
        <f t="shared" ref="B1028:H1037" si="202">B1016/B1004*100</f>
        <v>36.111111111111107</v>
      </c>
      <c r="C1028" s="464">
        <f t="shared" si="202"/>
        <v>39.285714285714285</v>
      </c>
      <c r="D1028" s="464">
        <f t="shared" si="202"/>
        <v>51.098901098901095</v>
      </c>
      <c r="E1028" s="464">
        <f t="shared" si="202"/>
        <v>47.417840375586856</v>
      </c>
      <c r="F1028" s="464">
        <f t="shared" si="202"/>
        <v>46.204620462046201</v>
      </c>
      <c r="G1028" s="464">
        <f t="shared" si="202"/>
        <v>55.058823529411761</v>
      </c>
      <c r="H1028" s="464">
        <f t="shared" si="202"/>
        <v>48.763250883392232</v>
      </c>
      <c r="I1028" s="465">
        <f t="shared" ref="I1028:I1037" si="203">AVERAGE(B1028:H1028)</f>
        <v>46.277180249451931</v>
      </c>
    </row>
    <row r="1029" spans="1:9" ht="16.5">
      <c r="A1029" s="463" t="s">
        <v>277</v>
      </c>
      <c r="B1029" s="464">
        <f t="shared" si="202"/>
        <v>36.635006784260518</v>
      </c>
      <c r="C1029" s="464">
        <f t="shared" si="202"/>
        <v>41.365461847389554</v>
      </c>
      <c r="D1029" s="464">
        <f t="shared" si="202"/>
        <v>38.72053872053872</v>
      </c>
      <c r="E1029" s="464">
        <f t="shared" si="202"/>
        <v>41.19496855345912</v>
      </c>
      <c r="F1029" s="464">
        <f t="shared" si="202"/>
        <v>44.444444444444443</v>
      </c>
      <c r="G1029" s="464">
        <f t="shared" si="202"/>
        <v>54.237288135593218</v>
      </c>
      <c r="H1029" s="464">
        <f t="shared" si="202"/>
        <v>45.354330708661415</v>
      </c>
      <c r="I1029" s="465">
        <f t="shared" si="203"/>
        <v>43.136005599192416</v>
      </c>
    </row>
    <row r="1030" spans="1:9" ht="16.5">
      <c r="A1030" s="463" t="s">
        <v>278</v>
      </c>
      <c r="B1030" s="464">
        <f t="shared" si="202"/>
        <v>42.105263157894733</v>
      </c>
      <c r="C1030" s="464">
        <f t="shared" si="202"/>
        <v>78.378378378378372</v>
      </c>
      <c r="D1030" s="464">
        <f t="shared" si="202"/>
        <v>49.019607843137251</v>
      </c>
      <c r="E1030" s="464">
        <f t="shared" si="202"/>
        <v>68.695652173913047</v>
      </c>
      <c r="F1030" s="464">
        <f t="shared" si="202"/>
        <v>60.416666666666664</v>
      </c>
      <c r="G1030" s="464">
        <f t="shared" si="202"/>
        <v>69.791666666666657</v>
      </c>
      <c r="H1030" s="464">
        <f t="shared" si="202"/>
        <v>49.53846153846154</v>
      </c>
      <c r="I1030" s="465">
        <f t="shared" si="203"/>
        <v>59.706528060731181</v>
      </c>
    </row>
    <row r="1031" spans="1:9" ht="16.5">
      <c r="A1031" s="463" t="s">
        <v>279</v>
      </c>
      <c r="B1031" s="464">
        <f t="shared" si="202"/>
        <v>35.567970204841714</v>
      </c>
      <c r="C1031" s="464">
        <f t="shared" si="202"/>
        <v>45.771144278606968</v>
      </c>
      <c r="D1031" s="464">
        <f t="shared" si="202"/>
        <v>40</v>
      </c>
      <c r="E1031" s="464">
        <f t="shared" si="202"/>
        <v>0</v>
      </c>
      <c r="F1031" s="464">
        <f t="shared" si="202"/>
        <v>41.007194244604314</v>
      </c>
      <c r="G1031" s="464">
        <f t="shared" si="202"/>
        <v>44.419642857142854</v>
      </c>
      <c r="H1031" s="464">
        <f t="shared" si="202"/>
        <v>47</v>
      </c>
      <c r="I1031" s="465">
        <f t="shared" si="203"/>
        <v>36.252278797885126</v>
      </c>
    </row>
    <row r="1032" spans="1:9" ht="16.5">
      <c r="A1032" s="463" t="s">
        <v>280</v>
      </c>
      <c r="B1032" s="464">
        <f t="shared" si="202"/>
        <v>60.852713178294572</v>
      </c>
      <c r="C1032" s="464">
        <f t="shared" si="202"/>
        <v>77.124183006535958</v>
      </c>
      <c r="D1032" s="464">
        <f t="shared" si="202"/>
        <v>68.82352941176471</v>
      </c>
      <c r="E1032" s="464">
        <f t="shared" si="202"/>
        <v>71.978021978021971</v>
      </c>
      <c r="F1032" s="464">
        <f t="shared" si="202"/>
        <v>68.049792531120332</v>
      </c>
      <c r="G1032" s="464">
        <f t="shared" si="202"/>
        <v>72.762645914396884</v>
      </c>
      <c r="H1032" s="464">
        <f t="shared" si="202"/>
        <v>57.446808510638306</v>
      </c>
      <c r="I1032" s="465">
        <f t="shared" si="203"/>
        <v>68.148242075824669</v>
      </c>
    </row>
    <row r="1033" spans="1:9" ht="16.5">
      <c r="A1033" s="463" t="s">
        <v>281</v>
      </c>
      <c r="B1033" s="468">
        <f t="shared" si="202"/>
        <v>80</v>
      </c>
      <c r="C1033" s="468">
        <f t="shared" si="202"/>
        <v>81.428571428571431</v>
      </c>
      <c r="D1033" s="468">
        <f t="shared" si="202"/>
        <v>35.9375</v>
      </c>
      <c r="E1033" s="468">
        <f t="shared" si="202"/>
        <v>46.099290780141843</v>
      </c>
      <c r="F1033" s="468">
        <f t="shared" si="202"/>
        <v>46.285714285714285</v>
      </c>
      <c r="G1033" s="468">
        <f t="shared" si="202"/>
        <v>49.779735682819378</v>
      </c>
      <c r="H1033" s="468">
        <f t="shared" si="202"/>
        <v>52.222222222222229</v>
      </c>
      <c r="I1033" s="492">
        <f t="shared" si="203"/>
        <v>55.964719199924168</v>
      </c>
    </row>
    <row r="1034" spans="1:9" ht="16.5">
      <c r="A1034" s="463" t="s">
        <v>282</v>
      </c>
      <c r="B1034" s="468">
        <f t="shared" si="202"/>
        <v>86.04651162790698</v>
      </c>
      <c r="C1034" s="468">
        <f t="shared" si="202"/>
        <v>71.428571428571431</v>
      </c>
      <c r="D1034" s="468">
        <f t="shared" si="202"/>
        <v>79.166666666666657</v>
      </c>
      <c r="E1034" s="468">
        <f t="shared" si="202"/>
        <v>77.777777777777786</v>
      </c>
      <c r="F1034" s="468">
        <f t="shared" si="202"/>
        <v>86.486486486486484</v>
      </c>
      <c r="G1034" s="468">
        <f t="shared" si="202"/>
        <v>83.333333333333343</v>
      </c>
      <c r="H1034" s="468">
        <f t="shared" si="202"/>
        <v>94</v>
      </c>
      <c r="I1034" s="492">
        <f t="shared" si="203"/>
        <v>82.605621045820385</v>
      </c>
    </row>
    <row r="1035" spans="1:9" ht="16.5">
      <c r="A1035" s="463" t="s">
        <v>283</v>
      </c>
      <c r="B1035" s="468">
        <f t="shared" si="202"/>
        <v>84.375</v>
      </c>
      <c r="C1035" s="468">
        <f t="shared" si="202"/>
        <v>83.333333333333343</v>
      </c>
      <c r="D1035" s="468">
        <f t="shared" si="202"/>
        <v>55.555555555555557</v>
      </c>
      <c r="E1035" s="468">
        <f t="shared" si="202"/>
        <v>75</v>
      </c>
      <c r="F1035" s="468">
        <f t="shared" si="202"/>
        <v>78.260869565217391</v>
      </c>
      <c r="G1035" s="468">
        <f t="shared" si="202"/>
        <v>80.555555555555557</v>
      </c>
      <c r="H1035" s="468">
        <f t="shared" si="202"/>
        <v>70.967741935483872</v>
      </c>
      <c r="I1035" s="492">
        <f t="shared" si="203"/>
        <v>75.435436563592248</v>
      </c>
    </row>
    <row r="1036" spans="1:9" ht="16.5">
      <c r="A1036" s="463" t="s">
        <v>284</v>
      </c>
      <c r="B1036" s="468">
        <f t="shared" si="202"/>
        <v>27.843137254901961</v>
      </c>
      <c r="C1036" s="468">
        <f t="shared" si="202"/>
        <v>43.478260869565219</v>
      </c>
      <c r="D1036" s="468">
        <f t="shared" si="202"/>
        <v>21.875</v>
      </c>
      <c r="E1036" s="468">
        <f t="shared" si="202"/>
        <v>30.76923076923077</v>
      </c>
      <c r="F1036" s="468">
        <f t="shared" si="202"/>
        <v>40.74074074074074</v>
      </c>
      <c r="G1036" s="468">
        <f t="shared" si="202"/>
        <v>32.467532467532465</v>
      </c>
      <c r="H1036" s="468">
        <f t="shared" si="202"/>
        <v>34.763948497854074</v>
      </c>
      <c r="I1036" s="492">
        <f t="shared" si="203"/>
        <v>33.133978657117886</v>
      </c>
    </row>
    <row r="1037" spans="1:9" ht="16.5">
      <c r="A1037" s="463" t="s">
        <v>36</v>
      </c>
      <c r="B1037" s="468">
        <f t="shared" si="202"/>
        <v>76.666666666666671</v>
      </c>
      <c r="C1037" s="468">
        <f t="shared" si="202"/>
        <v>73.469387755102048</v>
      </c>
      <c r="D1037" s="468">
        <f t="shared" si="202"/>
        <v>58.490566037735846</v>
      </c>
      <c r="E1037" s="468">
        <f t="shared" si="202"/>
        <v>74.545454545454547</v>
      </c>
      <c r="F1037" s="468">
        <f t="shared" si="202"/>
        <v>71.764705882352942</v>
      </c>
      <c r="G1037" s="468">
        <f t="shared" si="202"/>
        <v>72.826086956521735</v>
      </c>
      <c r="H1037" s="468">
        <f t="shared" si="202"/>
        <v>97.037037037037038</v>
      </c>
      <c r="I1037" s="492">
        <f t="shared" si="203"/>
        <v>74.971414982981543</v>
      </c>
    </row>
    <row r="1038" spans="1:9">
      <c r="A1038" s="1607" t="s">
        <v>665</v>
      </c>
      <c r="B1038" s="1608"/>
      <c r="C1038" s="1608"/>
      <c r="D1038" s="1608"/>
      <c r="E1038" s="1608"/>
      <c r="F1038" s="1608"/>
      <c r="G1038" s="1608"/>
      <c r="H1038" s="1608"/>
      <c r="I1038" s="1609"/>
    </row>
    <row r="1039" spans="1:9">
      <c r="A1039" s="461" t="s">
        <v>992</v>
      </c>
      <c r="B1039" s="531">
        <v>44472</v>
      </c>
      <c r="C1039" s="531">
        <v>44473</v>
      </c>
      <c r="D1039" s="531">
        <v>44474</v>
      </c>
      <c r="E1039" s="531">
        <v>44475</v>
      </c>
      <c r="F1039" s="531">
        <v>44476</v>
      </c>
      <c r="G1039" s="531">
        <v>44477</v>
      </c>
      <c r="H1039" s="531">
        <v>44478</v>
      </c>
      <c r="I1039" s="462" t="s">
        <v>1000</v>
      </c>
    </row>
    <row r="1040" spans="1:9" ht="16.5">
      <c r="A1040" s="463" t="s">
        <v>54</v>
      </c>
      <c r="B1040" s="467">
        <f t="shared" ref="B1040:I1049" si="204">B992/B1016</f>
        <v>197.53769230769231</v>
      </c>
      <c r="C1040" s="467">
        <f t="shared" si="204"/>
        <v>144.97383838383837</v>
      </c>
      <c r="D1040" s="467">
        <f t="shared" si="204"/>
        <v>127.04741935483871</v>
      </c>
      <c r="E1040" s="467">
        <f t="shared" si="204"/>
        <v>119.82821782178218</v>
      </c>
      <c r="F1040" s="467">
        <f t="shared" si="204"/>
        <v>156.59592857142857</v>
      </c>
      <c r="G1040" s="467">
        <f t="shared" si="204"/>
        <v>162.22876068376067</v>
      </c>
      <c r="H1040" s="467">
        <f t="shared" si="204"/>
        <v>139.0369927536232</v>
      </c>
      <c r="I1040" s="467">
        <f t="shared" si="204"/>
        <v>146.87740325865579</v>
      </c>
    </row>
    <row r="1041" spans="1:9" ht="16.5">
      <c r="A1041" s="463" t="s">
        <v>277</v>
      </c>
      <c r="B1041" s="467">
        <f t="shared" si="204"/>
        <v>142.04507407407408</v>
      </c>
      <c r="C1041" s="467">
        <f t="shared" si="204"/>
        <v>141.91650485436892</v>
      </c>
      <c r="D1041" s="467">
        <f t="shared" si="204"/>
        <v>149.41373913043481</v>
      </c>
      <c r="E1041" s="467">
        <f t="shared" si="204"/>
        <v>162.97206106870229</v>
      </c>
      <c r="F1041" s="467">
        <f t="shared" si="204"/>
        <v>134.84935897435898</v>
      </c>
      <c r="G1041" s="467">
        <f t="shared" si="204"/>
        <v>109.84178571428572</v>
      </c>
      <c r="H1041" s="467">
        <f t="shared" si="204"/>
        <v>169.07149305555555</v>
      </c>
      <c r="I1041" s="467">
        <f t="shared" si="204"/>
        <v>144.39404817404815</v>
      </c>
    </row>
    <row r="1042" spans="1:9" ht="16.5">
      <c r="A1042" s="463" t="s">
        <v>278</v>
      </c>
      <c r="B1042" s="467">
        <f t="shared" si="204"/>
        <v>135.12825000000001</v>
      </c>
      <c r="C1042" s="467">
        <f t="shared" si="204"/>
        <v>131.18275862068964</v>
      </c>
      <c r="D1042" s="467">
        <f t="shared" si="204"/>
        <v>142.17746666666665</v>
      </c>
      <c r="E1042" s="467">
        <f t="shared" si="204"/>
        <v>149.41443037974685</v>
      </c>
      <c r="F1042" s="467">
        <f t="shared" si="204"/>
        <v>132.96379310344827</v>
      </c>
      <c r="G1042" s="467">
        <f t="shared" si="204"/>
        <v>131.19074626865674</v>
      </c>
      <c r="H1042" s="467">
        <f t="shared" si="204"/>
        <v>160.86633540372671</v>
      </c>
      <c r="I1042" s="467">
        <f t="shared" si="204"/>
        <v>142.28049773755654</v>
      </c>
    </row>
    <row r="1043" spans="1:9" ht="16.5">
      <c r="A1043" s="463" t="s">
        <v>279</v>
      </c>
      <c r="B1043" s="467">
        <f t="shared" si="204"/>
        <v>157.13167539267016</v>
      </c>
      <c r="C1043" s="467">
        <f t="shared" si="204"/>
        <v>150.96456521739131</v>
      </c>
      <c r="D1043" s="467">
        <f t="shared" si="204"/>
        <v>158.64511363636365</v>
      </c>
      <c r="E1043" s="467" t="e">
        <f t="shared" si="204"/>
        <v>#DIV/0!</v>
      </c>
      <c r="F1043" s="467">
        <f t="shared" si="204"/>
        <v>139.97298245614036</v>
      </c>
      <c r="G1043" s="467">
        <f t="shared" si="204"/>
        <v>179.60743718592963</v>
      </c>
      <c r="H1043" s="467">
        <f t="shared" si="204"/>
        <v>152.35283687943263</v>
      </c>
      <c r="I1043" s="467">
        <f t="shared" si="204"/>
        <v>176.15161490683229</v>
      </c>
    </row>
    <row r="1044" spans="1:9" ht="16.5">
      <c r="A1044" s="463" t="s">
        <v>280</v>
      </c>
      <c r="B1044" s="467">
        <f t="shared" si="204"/>
        <v>153.24464968152867</v>
      </c>
      <c r="C1044" s="467">
        <f t="shared" si="204"/>
        <v>134.28237288135594</v>
      </c>
      <c r="D1044" s="467">
        <f t="shared" si="204"/>
        <v>147.53700854700855</v>
      </c>
      <c r="E1044" s="467">
        <f t="shared" si="204"/>
        <v>147.71206106870227</v>
      </c>
      <c r="F1044" s="467">
        <f t="shared" si="204"/>
        <v>165.63341463414633</v>
      </c>
      <c r="G1044" s="467">
        <f t="shared" si="204"/>
        <v>146.36139037433156</v>
      </c>
      <c r="H1044" s="467">
        <f t="shared" si="204"/>
        <v>155.59239057239057</v>
      </c>
      <c r="I1044" s="467">
        <f t="shared" si="204"/>
        <v>151.37595217762595</v>
      </c>
    </row>
    <row r="1045" spans="1:9" ht="16.5">
      <c r="A1045" s="463" t="s">
        <v>281</v>
      </c>
      <c r="B1045" s="467">
        <f t="shared" si="204"/>
        <v>130.09928571428571</v>
      </c>
      <c r="C1045" s="467">
        <f t="shared" si="204"/>
        <v>147.32491228070177</v>
      </c>
      <c r="D1045" s="467">
        <f t="shared" si="204"/>
        <v>133.11478260869566</v>
      </c>
      <c r="E1045" s="467">
        <f t="shared" si="204"/>
        <v>155.10646153846153</v>
      </c>
      <c r="F1045" s="467">
        <f t="shared" si="204"/>
        <v>138.72271604938274</v>
      </c>
      <c r="G1045" s="467">
        <f t="shared" si="204"/>
        <v>145.27504424778763</v>
      </c>
      <c r="H1045" s="467">
        <f t="shared" si="204"/>
        <v>157.22524822695036</v>
      </c>
      <c r="I1045" s="467">
        <f t="shared" si="204"/>
        <v>144.28974921630095</v>
      </c>
    </row>
    <row r="1046" spans="1:9" ht="16.5">
      <c r="A1046" s="463" t="s">
        <v>282</v>
      </c>
      <c r="B1046" s="467">
        <f t="shared" si="204"/>
        <v>141.1672972972973</v>
      </c>
      <c r="C1046" s="467">
        <f t="shared" si="204"/>
        <v>139.31266666666667</v>
      </c>
      <c r="D1046" s="467">
        <f t="shared" si="204"/>
        <v>158.28578947368419</v>
      </c>
      <c r="E1046" s="467">
        <f t="shared" si="204"/>
        <v>202.83071428571429</v>
      </c>
      <c r="F1046" s="467">
        <f t="shared" si="204"/>
        <v>116.43531249999999</v>
      </c>
      <c r="G1046" s="467">
        <f t="shared" si="204"/>
        <v>181.21600000000001</v>
      </c>
      <c r="H1046" s="467">
        <f t="shared" si="204"/>
        <v>176.11638297872338</v>
      </c>
      <c r="I1046" s="467">
        <f t="shared" si="204"/>
        <v>156.45467391304345</v>
      </c>
    </row>
    <row r="1047" spans="1:9" ht="16.5">
      <c r="A1047" s="463" t="s">
        <v>283</v>
      </c>
      <c r="B1047" s="467">
        <f t="shared" si="204"/>
        <v>118.24962962962962</v>
      </c>
      <c r="C1047" s="467">
        <f t="shared" si="204"/>
        <v>79.180666666666667</v>
      </c>
      <c r="D1047" s="467">
        <f t="shared" si="204"/>
        <v>96.683000000000007</v>
      </c>
      <c r="E1047" s="467">
        <f t="shared" si="204"/>
        <v>163.14500000000001</v>
      </c>
      <c r="F1047" s="467">
        <f t="shared" si="204"/>
        <v>83.870555555555555</v>
      </c>
      <c r="G1047" s="467">
        <f t="shared" si="204"/>
        <v>111.14862068965517</v>
      </c>
      <c r="H1047" s="467">
        <f t="shared" si="204"/>
        <v>145.97340909090909</v>
      </c>
      <c r="I1047" s="467">
        <f t="shared" si="204"/>
        <v>119.10212903225805</v>
      </c>
    </row>
    <row r="1048" spans="1:9" ht="16.5">
      <c r="A1048" s="463" t="s">
        <v>284</v>
      </c>
      <c r="B1048" s="467">
        <f t="shared" si="204"/>
        <v>109.20436619718311</v>
      </c>
      <c r="C1048" s="467">
        <f t="shared" si="204"/>
        <v>108.08599999999998</v>
      </c>
      <c r="D1048" s="467">
        <f t="shared" si="204"/>
        <v>216.98</v>
      </c>
      <c r="E1048" s="467">
        <f t="shared" si="204"/>
        <v>119.42125</v>
      </c>
      <c r="F1048" s="467">
        <f t="shared" si="204"/>
        <v>120.70227272727271</v>
      </c>
      <c r="G1048" s="467">
        <f t="shared" si="204"/>
        <v>92.243200000000002</v>
      </c>
      <c r="H1048" s="467">
        <f t="shared" si="204"/>
        <v>115.77802469135803</v>
      </c>
      <c r="I1048" s="467">
        <f t="shared" si="204"/>
        <v>115.25931818181817</v>
      </c>
    </row>
    <row r="1049" spans="1:9" ht="16.5">
      <c r="A1049" s="463" t="s">
        <v>36</v>
      </c>
      <c r="B1049" s="467">
        <f t="shared" si="204"/>
        <v>111.16478260869565</v>
      </c>
      <c r="C1049" s="467">
        <f t="shared" si="204"/>
        <v>108.64</v>
      </c>
      <c r="D1049" s="467">
        <f t="shared" si="204"/>
        <v>114.98290322580644</v>
      </c>
      <c r="E1049" s="467">
        <f t="shared" si="204"/>
        <v>102.91097560975611</v>
      </c>
      <c r="F1049" s="467">
        <f t="shared" si="204"/>
        <v>126.04016393442623</v>
      </c>
      <c r="G1049" s="467">
        <f t="shared" si="204"/>
        <v>105.95164179104478</v>
      </c>
      <c r="H1049" s="467">
        <f t="shared" si="204"/>
        <v>104.79335877862596</v>
      </c>
      <c r="I1049" s="467">
        <f t="shared" si="204"/>
        <v>109.8173623853211</v>
      </c>
    </row>
    <row r="1051" spans="1:9" ht="23.25">
      <c r="A1051" s="1602" t="s">
        <v>1056</v>
      </c>
      <c r="B1051" s="1603"/>
      <c r="C1051" s="1603"/>
      <c r="D1051" s="1603"/>
      <c r="E1051" s="1603"/>
      <c r="F1051" s="1603"/>
      <c r="G1051" s="1603"/>
      <c r="H1051" s="1603"/>
      <c r="I1051" s="1603"/>
    </row>
    <row r="1052" spans="1:9">
      <c r="A1052" s="1604" t="s">
        <v>991</v>
      </c>
      <c r="B1052" s="1605"/>
      <c r="C1052" s="1605"/>
      <c r="D1052" s="1605"/>
      <c r="E1052" s="1605"/>
      <c r="F1052" s="1605"/>
      <c r="G1052" s="1605"/>
      <c r="H1052" s="1605"/>
      <c r="I1052" s="1606"/>
    </row>
    <row r="1053" spans="1:9">
      <c r="A1053" s="461" t="s">
        <v>992</v>
      </c>
      <c r="B1053" s="531">
        <v>44479</v>
      </c>
      <c r="C1053" s="531">
        <v>44480</v>
      </c>
      <c r="D1053" s="531">
        <v>44481</v>
      </c>
      <c r="E1053" s="531">
        <v>44482</v>
      </c>
      <c r="F1053" s="531">
        <v>44483</v>
      </c>
      <c r="G1053" s="531">
        <v>44484</v>
      </c>
      <c r="H1053" s="531">
        <v>44485</v>
      </c>
      <c r="I1053" s="462" t="s">
        <v>1000</v>
      </c>
    </row>
    <row r="1054" spans="1:9" ht="16.5">
      <c r="A1054" s="463" t="s">
        <v>54</v>
      </c>
      <c r="B1054" s="467">
        <v>10301.9</v>
      </c>
      <c r="C1054" s="467">
        <v>17661.23</v>
      </c>
      <c r="D1054" s="467">
        <v>18091.349999999999</v>
      </c>
      <c r="E1054" s="467">
        <v>17656.36</v>
      </c>
      <c r="F1054" s="467">
        <v>15811.47</v>
      </c>
      <c r="G1054" s="467">
        <v>34579.370000000003</v>
      </c>
      <c r="H1054" s="467">
        <v>35861.75</v>
      </c>
      <c r="I1054" s="466">
        <f t="shared" ref="I1054:I1063" si="205">SUM(B1054:H1054)</f>
        <v>149963.43</v>
      </c>
    </row>
    <row r="1055" spans="1:9" ht="16.5">
      <c r="A1055" s="463" t="s">
        <v>277</v>
      </c>
      <c r="B1055" s="467">
        <v>35918.97</v>
      </c>
      <c r="C1055" s="467">
        <v>11859.48</v>
      </c>
      <c r="D1055" s="467">
        <v>19478.23</v>
      </c>
      <c r="E1055" s="467">
        <v>18503.18</v>
      </c>
      <c r="F1055" s="467">
        <v>20864.849999999999</v>
      </c>
      <c r="G1055" s="467">
        <v>29997.66</v>
      </c>
      <c r="H1055" s="467">
        <v>43754.55</v>
      </c>
      <c r="I1055" s="466">
        <f t="shared" si="205"/>
        <v>180376.91999999998</v>
      </c>
    </row>
    <row r="1056" spans="1:9" ht="16.5">
      <c r="A1056" s="463" t="s">
        <v>278</v>
      </c>
      <c r="B1056" s="467">
        <v>7425.68</v>
      </c>
      <c r="C1056" s="467">
        <v>14409.46</v>
      </c>
      <c r="D1056" s="467">
        <v>13294.6</v>
      </c>
      <c r="E1056" s="467">
        <v>14704.21</v>
      </c>
      <c r="F1056" s="467">
        <v>19032.740000000002</v>
      </c>
      <c r="G1056" s="467">
        <v>20160.5</v>
      </c>
      <c r="H1056" s="467">
        <v>31788.52</v>
      </c>
      <c r="I1056" s="466">
        <f t="shared" si="205"/>
        <v>120815.71</v>
      </c>
    </row>
    <row r="1057" spans="1:9" ht="16.5">
      <c r="A1057" s="463" t="s">
        <v>279</v>
      </c>
      <c r="B1057" s="467">
        <v>31283.439999999999</v>
      </c>
      <c r="C1057" s="467">
        <v>15826.63</v>
      </c>
      <c r="D1057" s="467">
        <v>14978.24</v>
      </c>
      <c r="E1057" s="467">
        <v>14945.06</v>
      </c>
      <c r="F1057" s="467">
        <v>23825.15</v>
      </c>
      <c r="G1057" s="467">
        <v>33717.769999999997</v>
      </c>
      <c r="H1057" s="467">
        <v>50988.25</v>
      </c>
      <c r="I1057" s="466">
        <f t="shared" si="205"/>
        <v>185564.53999999998</v>
      </c>
    </row>
    <row r="1058" spans="1:9" ht="16.5">
      <c r="A1058" s="463" t="s">
        <v>280</v>
      </c>
      <c r="B1058" s="467">
        <v>21692.76</v>
      </c>
      <c r="C1058" s="467">
        <v>16687.93</v>
      </c>
      <c r="D1058" s="467">
        <v>16349.48</v>
      </c>
      <c r="E1058" s="467">
        <v>24306.45</v>
      </c>
      <c r="F1058" s="467">
        <v>25457.52</v>
      </c>
      <c r="G1058" s="467">
        <v>37370.46</v>
      </c>
      <c r="H1058" s="467">
        <v>60872.99</v>
      </c>
      <c r="I1058" s="466">
        <f t="shared" si="205"/>
        <v>202737.59</v>
      </c>
    </row>
    <row r="1059" spans="1:9" ht="16.5">
      <c r="A1059" s="463" t="s">
        <v>281</v>
      </c>
      <c r="B1059" s="467">
        <v>14901.1</v>
      </c>
      <c r="C1059" s="467">
        <v>6874.77</v>
      </c>
      <c r="D1059" s="467">
        <v>9041.85</v>
      </c>
      <c r="E1059" s="467">
        <v>8041.53</v>
      </c>
      <c r="F1059" s="467">
        <v>11895.53</v>
      </c>
      <c r="G1059" s="467">
        <v>15106</v>
      </c>
      <c r="H1059" s="467">
        <v>17845.330000000002</v>
      </c>
      <c r="I1059" s="466">
        <f t="shared" si="205"/>
        <v>83706.11</v>
      </c>
    </row>
    <row r="1060" spans="1:9" ht="16.5">
      <c r="A1060" s="463" t="s">
        <v>282</v>
      </c>
      <c r="B1060" s="467">
        <v>5439.8</v>
      </c>
      <c r="C1060" s="467">
        <v>4003.55</v>
      </c>
      <c r="D1060" s="467">
        <v>733.84</v>
      </c>
      <c r="E1060" s="467">
        <v>5094.6899999999996</v>
      </c>
      <c r="F1060" s="467">
        <v>4686.9399999999996</v>
      </c>
      <c r="G1060" s="467">
        <v>2860.48</v>
      </c>
      <c r="H1060" s="467">
        <v>9134.66</v>
      </c>
      <c r="I1060" s="466">
        <f t="shared" si="205"/>
        <v>31953.96</v>
      </c>
    </row>
    <row r="1061" spans="1:9" ht="16.5">
      <c r="A1061" s="463" t="s">
        <v>283</v>
      </c>
      <c r="B1061" s="467">
        <v>3387.18</v>
      </c>
      <c r="C1061" s="467">
        <v>2054.94</v>
      </c>
      <c r="D1061" s="467">
        <v>746.81</v>
      </c>
      <c r="E1061" s="467">
        <v>2500.19</v>
      </c>
      <c r="F1061" s="467">
        <v>4739.05</v>
      </c>
      <c r="G1061" s="467">
        <v>7596.72</v>
      </c>
      <c r="H1061" s="467">
        <v>6694.16</v>
      </c>
      <c r="I1061" s="466">
        <f t="shared" si="205"/>
        <v>27719.050000000003</v>
      </c>
    </row>
    <row r="1062" spans="1:9" ht="16.5">
      <c r="A1062" s="463" t="s">
        <v>284</v>
      </c>
      <c r="B1062" s="467">
        <v>5164.71</v>
      </c>
      <c r="C1062" s="467">
        <v>1636.64</v>
      </c>
      <c r="D1062" s="467">
        <v>1807.6</v>
      </c>
      <c r="E1062" s="467">
        <v>2768.1</v>
      </c>
      <c r="F1062" s="467">
        <v>3166.8</v>
      </c>
      <c r="G1062" s="467">
        <v>5924.54</v>
      </c>
      <c r="H1062" s="467">
        <v>12884.16</v>
      </c>
      <c r="I1062" s="466">
        <f t="shared" si="205"/>
        <v>33352.550000000003</v>
      </c>
    </row>
    <row r="1063" spans="1:9" ht="16.5">
      <c r="A1063" s="463" t="s">
        <v>36</v>
      </c>
      <c r="B1063" s="467">
        <v>7525.39</v>
      </c>
      <c r="C1063" s="467">
        <v>4187.5</v>
      </c>
      <c r="D1063" s="467">
        <v>4982.5600000000004</v>
      </c>
      <c r="E1063" s="467">
        <v>5407.56</v>
      </c>
      <c r="F1063" s="467">
        <v>6297.22</v>
      </c>
      <c r="G1063" s="467">
        <v>11973.73</v>
      </c>
      <c r="H1063" s="467">
        <v>14526.93</v>
      </c>
      <c r="I1063" s="466">
        <f t="shared" si="205"/>
        <v>54900.890000000007</v>
      </c>
    </row>
    <row r="1064" spans="1:9">
      <c r="A1064" s="1607" t="s">
        <v>1050</v>
      </c>
      <c r="B1064" s="1608"/>
      <c r="C1064" s="1608"/>
      <c r="D1064" s="1608"/>
      <c r="E1064" s="1608"/>
      <c r="F1064" s="1608"/>
      <c r="G1064" s="1608"/>
      <c r="H1064" s="1608"/>
      <c r="I1064" s="1609"/>
    </row>
    <row r="1065" spans="1:9">
      <c r="A1065" s="461" t="s">
        <v>992</v>
      </c>
      <c r="B1065" s="531">
        <v>44479</v>
      </c>
      <c r="C1065" s="531">
        <v>44480</v>
      </c>
      <c r="D1065" s="531">
        <v>44481</v>
      </c>
      <c r="E1065" s="531">
        <v>44482</v>
      </c>
      <c r="F1065" s="531">
        <v>44483</v>
      </c>
      <c r="G1065" s="531">
        <v>44484</v>
      </c>
      <c r="H1065" s="531">
        <v>44485</v>
      </c>
      <c r="I1065" s="462" t="s">
        <v>1000</v>
      </c>
    </row>
    <row r="1066" spans="1:9" ht="16.5">
      <c r="A1066" s="463" t="s">
        <v>54</v>
      </c>
      <c r="B1066" s="934">
        <v>164</v>
      </c>
      <c r="C1066" s="934">
        <v>174</v>
      </c>
      <c r="D1066" s="934">
        <v>265</v>
      </c>
      <c r="E1066" s="934">
        <v>226</v>
      </c>
      <c r="F1066" s="934">
        <v>258</v>
      </c>
      <c r="G1066" s="934">
        <v>414</v>
      </c>
      <c r="H1066" s="464">
        <v>541</v>
      </c>
      <c r="I1066" s="465">
        <f t="shared" ref="I1066:I1075" si="206">SUM(B1066:H1066)</f>
        <v>2042</v>
      </c>
    </row>
    <row r="1067" spans="1:9" ht="16.5">
      <c r="A1067" s="463" t="s">
        <v>277</v>
      </c>
      <c r="B1067" s="934">
        <v>624</v>
      </c>
      <c r="C1067" s="934">
        <v>181</v>
      </c>
      <c r="D1067" s="934">
        <v>276</v>
      </c>
      <c r="E1067" s="934">
        <v>304</v>
      </c>
      <c r="F1067" s="934">
        <v>312</v>
      </c>
      <c r="G1067" s="934">
        <v>467</v>
      </c>
      <c r="H1067" s="464">
        <v>638</v>
      </c>
      <c r="I1067" s="465">
        <f t="shared" si="206"/>
        <v>2802</v>
      </c>
    </row>
    <row r="1068" spans="1:9" ht="16.5">
      <c r="A1068" s="463" t="s">
        <v>278</v>
      </c>
      <c r="B1068" s="934">
        <v>104</v>
      </c>
      <c r="C1068" s="934">
        <v>195</v>
      </c>
      <c r="D1068" s="934">
        <v>121</v>
      </c>
      <c r="E1068" s="934">
        <v>147</v>
      </c>
      <c r="F1068" s="934">
        <v>162</v>
      </c>
      <c r="G1068" s="934">
        <v>226</v>
      </c>
      <c r="H1068" s="464">
        <v>328</v>
      </c>
      <c r="I1068" s="465">
        <f t="shared" si="206"/>
        <v>1283</v>
      </c>
    </row>
    <row r="1069" spans="1:9" ht="16.5">
      <c r="A1069" s="463" t="s">
        <v>279</v>
      </c>
      <c r="B1069" s="934">
        <v>567</v>
      </c>
      <c r="C1069" s="934">
        <v>271</v>
      </c>
      <c r="D1069" s="934">
        <v>224</v>
      </c>
      <c r="E1069" s="934">
        <v>249</v>
      </c>
      <c r="F1069" s="934">
        <v>344</v>
      </c>
      <c r="G1069" s="934">
        <v>541</v>
      </c>
      <c r="H1069" s="464">
        <v>716</v>
      </c>
      <c r="I1069" s="465">
        <f t="shared" si="206"/>
        <v>2912</v>
      </c>
    </row>
    <row r="1070" spans="1:9" ht="16.5">
      <c r="A1070" s="463" t="s">
        <v>280</v>
      </c>
      <c r="B1070" s="934">
        <v>185</v>
      </c>
      <c r="C1070" s="934">
        <v>195</v>
      </c>
      <c r="D1070" s="934">
        <v>185</v>
      </c>
      <c r="E1070" s="934">
        <v>227</v>
      </c>
      <c r="F1070" s="934">
        <v>232</v>
      </c>
      <c r="G1070" s="934">
        <v>346</v>
      </c>
      <c r="H1070" s="464">
        <v>561</v>
      </c>
      <c r="I1070" s="465">
        <f t="shared" si="206"/>
        <v>1931</v>
      </c>
    </row>
    <row r="1071" spans="1:9" ht="16.5">
      <c r="A1071" s="463" t="s">
        <v>281</v>
      </c>
      <c r="B1071" s="934">
        <v>165</v>
      </c>
      <c r="C1071" s="934">
        <v>95</v>
      </c>
      <c r="D1071" s="934">
        <v>75</v>
      </c>
      <c r="E1071" s="934">
        <v>142</v>
      </c>
      <c r="F1071" s="934">
        <v>82</v>
      </c>
      <c r="G1071" s="934">
        <v>149</v>
      </c>
      <c r="H1071" s="464">
        <v>188</v>
      </c>
      <c r="I1071" s="465">
        <f t="shared" si="206"/>
        <v>896</v>
      </c>
    </row>
    <row r="1072" spans="1:9" ht="16.5">
      <c r="A1072" s="463" t="s">
        <v>282</v>
      </c>
      <c r="B1072" s="934">
        <v>38</v>
      </c>
      <c r="C1072" s="934">
        <v>25</v>
      </c>
      <c r="D1072" s="934">
        <v>12</v>
      </c>
      <c r="E1072" s="934">
        <v>32</v>
      </c>
      <c r="F1072" s="934">
        <v>33</v>
      </c>
      <c r="G1072" s="934">
        <v>26</v>
      </c>
      <c r="H1072" s="464">
        <v>54</v>
      </c>
      <c r="I1072" s="465">
        <f t="shared" si="206"/>
        <v>220</v>
      </c>
    </row>
    <row r="1073" spans="1:9" ht="16.5">
      <c r="A1073" s="463" t="s">
        <v>283</v>
      </c>
      <c r="B1073" s="934">
        <v>41</v>
      </c>
      <c r="C1073" s="934">
        <v>25</v>
      </c>
      <c r="D1073" s="934">
        <v>9</v>
      </c>
      <c r="E1073" s="934">
        <v>25</v>
      </c>
      <c r="F1073" s="934">
        <v>67</v>
      </c>
      <c r="G1073" s="934">
        <v>57</v>
      </c>
      <c r="H1073" s="464">
        <v>61</v>
      </c>
      <c r="I1073" s="465">
        <f t="shared" si="206"/>
        <v>285</v>
      </c>
    </row>
    <row r="1074" spans="1:9" ht="16.5">
      <c r="A1074" s="463" t="s">
        <v>284</v>
      </c>
      <c r="B1074" s="934">
        <v>194</v>
      </c>
      <c r="C1074" s="934">
        <v>55</v>
      </c>
      <c r="D1074" s="934">
        <v>50</v>
      </c>
      <c r="E1074" s="934">
        <v>50</v>
      </c>
      <c r="F1074" s="934">
        <v>73</v>
      </c>
      <c r="G1074" s="934">
        <v>129</v>
      </c>
      <c r="H1074" s="464">
        <v>258</v>
      </c>
      <c r="I1074" s="465">
        <f t="shared" si="206"/>
        <v>809</v>
      </c>
    </row>
    <row r="1075" spans="1:9" ht="16.5">
      <c r="A1075" s="463" t="s">
        <v>36</v>
      </c>
      <c r="B1075" s="934">
        <v>76</v>
      </c>
      <c r="C1075" s="934">
        <v>52</v>
      </c>
      <c r="D1075" s="934">
        <v>74</v>
      </c>
      <c r="E1075" s="934">
        <v>59</v>
      </c>
      <c r="F1075" s="934">
        <v>67</v>
      </c>
      <c r="G1075" s="934">
        <v>103</v>
      </c>
      <c r="H1075" s="464">
        <v>144</v>
      </c>
      <c r="I1075" s="465">
        <f t="shared" si="206"/>
        <v>575</v>
      </c>
    </row>
    <row r="1076" spans="1:9">
      <c r="A1076" s="1607" t="s">
        <v>49</v>
      </c>
      <c r="B1076" s="1608"/>
      <c r="C1076" s="1608"/>
      <c r="D1076" s="1608"/>
      <c r="E1076" s="1608"/>
      <c r="F1076" s="1608"/>
      <c r="G1076" s="1608"/>
      <c r="H1076" s="1608"/>
      <c r="I1076" s="1609"/>
    </row>
    <row r="1077" spans="1:9">
      <c r="A1077" s="461" t="s">
        <v>992</v>
      </c>
      <c r="B1077" s="531">
        <v>44479</v>
      </c>
      <c r="C1077" s="531">
        <v>44480</v>
      </c>
      <c r="D1077" s="531">
        <v>44481</v>
      </c>
      <c r="E1077" s="531">
        <v>44482</v>
      </c>
      <c r="F1077" s="531">
        <v>44483</v>
      </c>
      <c r="G1077" s="531">
        <v>44484</v>
      </c>
      <c r="H1077" s="531">
        <v>44485</v>
      </c>
      <c r="I1077" s="462" t="s">
        <v>1000</v>
      </c>
    </row>
    <row r="1078" spans="1:9" ht="16.5">
      <c r="A1078" s="463" t="s">
        <v>54</v>
      </c>
      <c r="B1078" s="934">
        <v>71</v>
      </c>
      <c r="C1078" s="934">
        <v>93</v>
      </c>
      <c r="D1078" s="934">
        <v>141</v>
      </c>
      <c r="E1078" s="934">
        <v>108</v>
      </c>
      <c r="F1078" s="934">
        <v>121</v>
      </c>
      <c r="G1078" s="934">
        <v>228</v>
      </c>
      <c r="H1078" s="934">
        <v>274</v>
      </c>
      <c r="I1078" s="465">
        <f t="shared" ref="I1078:I1087" si="207">SUM(B1078:H1078)</f>
        <v>1036</v>
      </c>
    </row>
    <row r="1079" spans="1:9" ht="16.5">
      <c r="A1079" s="463" t="s">
        <v>277</v>
      </c>
      <c r="B1079" s="934">
        <v>254</v>
      </c>
      <c r="C1079" s="934">
        <v>85</v>
      </c>
      <c r="D1079" s="934">
        <v>126</v>
      </c>
      <c r="E1079" s="934">
        <v>132</v>
      </c>
      <c r="F1079" s="934">
        <v>141</v>
      </c>
      <c r="G1079" s="934">
        <v>262</v>
      </c>
      <c r="H1079" s="934">
        <v>304</v>
      </c>
      <c r="I1079" s="465">
        <f t="shared" si="207"/>
        <v>1304</v>
      </c>
    </row>
    <row r="1080" spans="1:9" ht="16.5">
      <c r="A1080" s="463" t="s">
        <v>278</v>
      </c>
      <c r="B1080" s="934">
        <v>53</v>
      </c>
      <c r="C1080" s="934">
        <v>92</v>
      </c>
      <c r="D1080" s="934">
        <v>89</v>
      </c>
      <c r="E1080" s="934">
        <v>94</v>
      </c>
      <c r="F1080" s="934">
        <v>107</v>
      </c>
      <c r="G1080" s="934">
        <v>159</v>
      </c>
      <c r="H1080" s="934">
        <v>217</v>
      </c>
      <c r="I1080" s="465">
        <f t="shared" si="207"/>
        <v>811</v>
      </c>
    </row>
    <row r="1081" spans="1:9" ht="16.5">
      <c r="A1081" s="463" t="s">
        <v>279</v>
      </c>
      <c r="B1081" s="934">
        <v>228</v>
      </c>
      <c r="C1081" s="934">
        <v>101</v>
      </c>
      <c r="D1081" s="934">
        <v>103</v>
      </c>
      <c r="E1081" s="934">
        <v>113</v>
      </c>
      <c r="F1081" s="934">
        <v>150</v>
      </c>
      <c r="G1081" s="934">
        <v>237</v>
      </c>
      <c r="H1081" s="934">
        <v>332</v>
      </c>
      <c r="I1081" s="465">
        <f t="shared" si="207"/>
        <v>1264</v>
      </c>
    </row>
    <row r="1082" spans="1:9" ht="16.5">
      <c r="A1082" s="463" t="s">
        <v>280</v>
      </c>
      <c r="B1082" s="934">
        <v>131</v>
      </c>
      <c r="C1082" s="934">
        <v>135</v>
      </c>
      <c r="D1082" s="934">
        <v>101</v>
      </c>
      <c r="E1082" s="934">
        <v>156</v>
      </c>
      <c r="F1082" s="934">
        <v>165</v>
      </c>
      <c r="G1082" s="934">
        <v>243</v>
      </c>
      <c r="H1082" s="934">
        <v>384</v>
      </c>
      <c r="I1082" s="465">
        <f t="shared" si="207"/>
        <v>1315</v>
      </c>
    </row>
    <row r="1083" spans="1:9" ht="16.5">
      <c r="A1083" s="463" t="s">
        <v>281</v>
      </c>
      <c r="B1083" s="934">
        <v>90</v>
      </c>
      <c r="C1083" s="934">
        <v>53</v>
      </c>
      <c r="D1083" s="934">
        <v>68</v>
      </c>
      <c r="E1083" s="934">
        <v>64</v>
      </c>
      <c r="F1083" s="934">
        <v>86</v>
      </c>
      <c r="G1083" s="934">
        <v>104</v>
      </c>
      <c r="H1083" s="934">
        <v>116</v>
      </c>
      <c r="I1083" s="465">
        <f t="shared" si="207"/>
        <v>581</v>
      </c>
    </row>
    <row r="1084" spans="1:9" ht="16.5">
      <c r="A1084" s="463" t="s">
        <v>282</v>
      </c>
      <c r="B1084" s="934">
        <v>35</v>
      </c>
      <c r="C1084" s="934">
        <v>21</v>
      </c>
      <c r="D1084" s="934">
        <v>6</v>
      </c>
      <c r="E1084" s="934">
        <v>26</v>
      </c>
      <c r="F1084" s="934">
        <v>25</v>
      </c>
      <c r="G1084" s="934">
        <v>19</v>
      </c>
      <c r="H1084" s="934">
        <v>47</v>
      </c>
      <c r="I1084" s="465">
        <f t="shared" si="207"/>
        <v>179</v>
      </c>
    </row>
    <row r="1085" spans="1:9" ht="16.5">
      <c r="A1085" s="463" t="s">
        <v>283</v>
      </c>
      <c r="B1085" s="934">
        <v>34</v>
      </c>
      <c r="C1085" s="934">
        <v>22</v>
      </c>
      <c r="D1085" s="934">
        <v>7</v>
      </c>
      <c r="E1085" s="934">
        <v>25</v>
      </c>
      <c r="F1085" s="934">
        <v>54</v>
      </c>
      <c r="G1085" s="934">
        <v>46</v>
      </c>
      <c r="H1085" s="934">
        <v>51</v>
      </c>
      <c r="I1085" s="465">
        <f t="shared" si="207"/>
        <v>239</v>
      </c>
    </row>
    <row r="1086" spans="1:9" ht="16.5">
      <c r="A1086" s="463" t="s">
        <v>284</v>
      </c>
      <c r="B1086" s="934">
        <v>49</v>
      </c>
      <c r="C1086" s="934">
        <v>17</v>
      </c>
      <c r="D1086" s="934">
        <v>19</v>
      </c>
      <c r="E1086" s="934">
        <v>19</v>
      </c>
      <c r="F1086" s="934">
        <v>29</v>
      </c>
      <c r="G1086" s="934">
        <v>52</v>
      </c>
      <c r="H1086" s="934">
        <v>100</v>
      </c>
      <c r="I1086" s="465">
        <f t="shared" si="207"/>
        <v>285</v>
      </c>
    </row>
    <row r="1087" spans="1:9" ht="16.5">
      <c r="A1087" s="463" t="s">
        <v>36</v>
      </c>
      <c r="B1087" s="934">
        <v>60</v>
      </c>
      <c r="C1087" s="934">
        <v>33</v>
      </c>
      <c r="D1087" s="934">
        <v>35</v>
      </c>
      <c r="E1087" s="934">
        <v>46</v>
      </c>
      <c r="F1087" s="934">
        <v>53</v>
      </c>
      <c r="G1087" s="934">
        <v>88</v>
      </c>
      <c r="H1087" s="934">
        <v>121</v>
      </c>
      <c r="I1087" s="465">
        <f t="shared" si="207"/>
        <v>436</v>
      </c>
    </row>
    <row r="1088" spans="1:9">
      <c r="A1088" s="1607">
        <v>1</v>
      </c>
      <c r="B1088" s="1608"/>
      <c r="C1088" s="1608"/>
      <c r="D1088" s="1608"/>
      <c r="E1088" s="1608"/>
      <c r="F1088" s="1608"/>
      <c r="G1088" s="1608"/>
      <c r="H1088" s="1608"/>
      <c r="I1088" s="1609"/>
    </row>
    <row r="1089" spans="1:9">
      <c r="A1089" s="461" t="s">
        <v>992</v>
      </c>
      <c r="B1089" s="531">
        <v>44479</v>
      </c>
      <c r="C1089" s="531">
        <v>44480</v>
      </c>
      <c r="D1089" s="531">
        <v>44481</v>
      </c>
      <c r="E1089" s="531">
        <v>44482</v>
      </c>
      <c r="F1089" s="531">
        <v>44483</v>
      </c>
      <c r="G1089" s="531">
        <v>44484</v>
      </c>
      <c r="H1089" s="531">
        <v>44485</v>
      </c>
      <c r="I1089" s="462" t="s">
        <v>1000</v>
      </c>
    </row>
    <row r="1090" spans="1:9" ht="16.5">
      <c r="A1090" s="463" t="s">
        <v>54</v>
      </c>
      <c r="B1090" s="464">
        <f t="shared" ref="B1090:H1099" si="208">B1078/B1066*100</f>
        <v>43.292682926829265</v>
      </c>
      <c r="C1090" s="464">
        <f t="shared" si="208"/>
        <v>53.448275862068961</v>
      </c>
      <c r="D1090" s="464">
        <f t="shared" si="208"/>
        <v>53.20754716981132</v>
      </c>
      <c r="E1090" s="464">
        <f t="shared" si="208"/>
        <v>47.787610619469028</v>
      </c>
      <c r="F1090" s="464">
        <f t="shared" si="208"/>
        <v>46.899224806201552</v>
      </c>
      <c r="G1090" s="464">
        <f t="shared" si="208"/>
        <v>55.072463768115945</v>
      </c>
      <c r="H1090" s="464">
        <f t="shared" si="208"/>
        <v>50.646950092421442</v>
      </c>
      <c r="I1090" s="465">
        <f t="shared" ref="I1090:I1099" si="209">AVERAGE(B1090:H1090)</f>
        <v>50.0506793207025</v>
      </c>
    </row>
    <row r="1091" spans="1:9" ht="16.5">
      <c r="A1091" s="463" t="s">
        <v>277</v>
      </c>
      <c r="B1091" s="464">
        <f t="shared" si="208"/>
        <v>40.705128205128204</v>
      </c>
      <c r="C1091" s="464">
        <f t="shared" si="208"/>
        <v>46.961325966850829</v>
      </c>
      <c r="D1091" s="464">
        <f t="shared" si="208"/>
        <v>45.652173913043477</v>
      </c>
      <c r="E1091" s="464">
        <f t="shared" si="208"/>
        <v>43.421052631578952</v>
      </c>
      <c r="F1091" s="464">
        <f t="shared" si="208"/>
        <v>45.192307692307693</v>
      </c>
      <c r="G1091" s="464">
        <f t="shared" si="208"/>
        <v>56.102783725910065</v>
      </c>
      <c r="H1091" s="464">
        <f t="shared" si="208"/>
        <v>47.648902821316611</v>
      </c>
      <c r="I1091" s="465">
        <f t="shared" si="209"/>
        <v>46.526239279447971</v>
      </c>
    </row>
    <row r="1092" spans="1:9" ht="16.5">
      <c r="A1092" s="463" t="s">
        <v>278</v>
      </c>
      <c r="B1092" s="464">
        <f t="shared" si="208"/>
        <v>50.96153846153846</v>
      </c>
      <c r="C1092" s="464">
        <f t="shared" si="208"/>
        <v>47.179487179487175</v>
      </c>
      <c r="D1092" s="464">
        <f t="shared" si="208"/>
        <v>73.553719008264466</v>
      </c>
      <c r="E1092" s="464">
        <f t="shared" si="208"/>
        <v>63.945578231292522</v>
      </c>
      <c r="F1092" s="464">
        <f t="shared" si="208"/>
        <v>66.049382716049394</v>
      </c>
      <c r="G1092" s="464">
        <f t="shared" si="208"/>
        <v>70.353982300884951</v>
      </c>
      <c r="H1092" s="464">
        <f t="shared" si="208"/>
        <v>66.158536585365852</v>
      </c>
      <c r="I1092" s="465">
        <f t="shared" si="209"/>
        <v>62.60031778326897</v>
      </c>
    </row>
    <row r="1093" spans="1:9" ht="16.5">
      <c r="A1093" s="463" t="s">
        <v>279</v>
      </c>
      <c r="B1093" s="464">
        <f t="shared" si="208"/>
        <v>40.211640211640209</v>
      </c>
      <c r="C1093" s="464">
        <f t="shared" si="208"/>
        <v>37.269372693726936</v>
      </c>
      <c r="D1093" s="464">
        <f t="shared" si="208"/>
        <v>45.982142857142854</v>
      </c>
      <c r="E1093" s="464">
        <f t="shared" si="208"/>
        <v>45.381526104417667</v>
      </c>
      <c r="F1093" s="464">
        <f t="shared" si="208"/>
        <v>43.604651162790695</v>
      </c>
      <c r="G1093" s="464">
        <f t="shared" si="208"/>
        <v>43.807763401109057</v>
      </c>
      <c r="H1093" s="464">
        <f t="shared" si="208"/>
        <v>46.368715083798882</v>
      </c>
      <c r="I1093" s="465">
        <f t="shared" si="209"/>
        <v>43.232258787803758</v>
      </c>
    </row>
    <row r="1094" spans="1:9" ht="16.5">
      <c r="A1094" s="463" t="s">
        <v>280</v>
      </c>
      <c r="B1094" s="464">
        <f t="shared" si="208"/>
        <v>70.810810810810807</v>
      </c>
      <c r="C1094" s="464">
        <f t="shared" si="208"/>
        <v>69.230769230769226</v>
      </c>
      <c r="D1094" s="464">
        <f t="shared" si="208"/>
        <v>54.594594594594589</v>
      </c>
      <c r="E1094" s="464">
        <f t="shared" si="208"/>
        <v>68.722466960352421</v>
      </c>
      <c r="F1094" s="464">
        <f t="shared" si="208"/>
        <v>71.120689655172413</v>
      </c>
      <c r="G1094" s="464">
        <f t="shared" si="208"/>
        <v>70.23121387283237</v>
      </c>
      <c r="H1094" s="464">
        <f t="shared" si="208"/>
        <v>68.449197860962556</v>
      </c>
      <c r="I1094" s="465">
        <f t="shared" si="209"/>
        <v>67.594248997927778</v>
      </c>
    </row>
    <row r="1095" spans="1:9" ht="16.5">
      <c r="A1095" s="463" t="s">
        <v>281</v>
      </c>
      <c r="B1095" s="468">
        <f t="shared" si="208"/>
        <v>54.54545454545454</v>
      </c>
      <c r="C1095" s="468">
        <f t="shared" si="208"/>
        <v>55.78947368421052</v>
      </c>
      <c r="D1095" s="468">
        <f t="shared" si="208"/>
        <v>90.666666666666657</v>
      </c>
      <c r="E1095" s="468">
        <f t="shared" si="208"/>
        <v>45.070422535211272</v>
      </c>
      <c r="F1095" s="468">
        <f t="shared" si="208"/>
        <v>104.8780487804878</v>
      </c>
      <c r="G1095" s="468">
        <f t="shared" si="208"/>
        <v>69.798657718120808</v>
      </c>
      <c r="H1095" s="468">
        <f t="shared" si="208"/>
        <v>61.702127659574465</v>
      </c>
      <c r="I1095" s="492">
        <f t="shared" si="209"/>
        <v>68.921550227103722</v>
      </c>
    </row>
    <row r="1096" spans="1:9" ht="16.5">
      <c r="A1096" s="463" t="s">
        <v>282</v>
      </c>
      <c r="B1096" s="468">
        <f t="shared" si="208"/>
        <v>92.10526315789474</v>
      </c>
      <c r="C1096" s="468">
        <f t="shared" si="208"/>
        <v>84</v>
      </c>
      <c r="D1096" s="468">
        <f t="shared" si="208"/>
        <v>50</v>
      </c>
      <c r="E1096" s="468">
        <f t="shared" si="208"/>
        <v>81.25</v>
      </c>
      <c r="F1096" s="468">
        <f t="shared" si="208"/>
        <v>75.757575757575751</v>
      </c>
      <c r="G1096" s="468">
        <f t="shared" si="208"/>
        <v>73.076923076923066</v>
      </c>
      <c r="H1096" s="468">
        <f t="shared" si="208"/>
        <v>87.037037037037038</v>
      </c>
      <c r="I1096" s="492">
        <f t="shared" si="209"/>
        <v>77.603828432775799</v>
      </c>
    </row>
    <row r="1097" spans="1:9" ht="16.5">
      <c r="A1097" s="463" t="s">
        <v>283</v>
      </c>
      <c r="B1097" s="468">
        <f t="shared" si="208"/>
        <v>82.926829268292678</v>
      </c>
      <c r="C1097" s="468">
        <f t="shared" si="208"/>
        <v>88</v>
      </c>
      <c r="D1097" s="468">
        <f t="shared" si="208"/>
        <v>77.777777777777786</v>
      </c>
      <c r="E1097" s="468">
        <f t="shared" si="208"/>
        <v>100</v>
      </c>
      <c r="F1097" s="468">
        <f t="shared" si="208"/>
        <v>80.597014925373131</v>
      </c>
      <c r="G1097" s="468">
        <f t="shared" si="208"/>
        <v>80.701754385964904</v>
      </c>
      <c r="H1097" s="468">
        <f t="shared" si="208"/>
        <v>83.606557377049185</v>
      </c>
      <c r="I1097" s="492">
        <f t="shared" si="209"/>
        <v>84.801419104922516</v>
      </c>
    </row>
    <row r="1098" spans="1:9" ht="16.5">
      <c r="A1098" s="463" t="s">
        <v>284</v>
      </c>
      <c r="B1098" s="468">
        <f t="shared" si="208"/>
        <v>25.257731958762886</v>
      </c>
      <c r="C1098" s="468">
        <f t="shared" si="208"/>
        <v>30.909090909090907</v>
      </c>
      <c r="D1098" s="468">
        <f t="shared" si="208"/>
        <v>38</v>
      </c>
      <c r="E1098" s="468">
        <f t="shared" si="208"/>
        <v>38</v>
      </c>
      <c r="F1098" s="468">
        <f t="shared" si="208"/>
        <v>39.726027397260275</v>
      </c>
      <c r="G1098" s="468">
        <f t="shared" si="208"/>
        <v>40.310077519379846</v>
      </c>
      <c r="H1098" s="468">
        <f t="shared" si="208"/>
        <v>38.759689922480625</v>
      </c>
      <c r="I1098" s="492">
        <f t="shared" si="209"/>
        <v>35.851802529567792</v>
      </c>
    </row>
    <row r="1099" spans="1:9" ht="16.5">
      <c r="A1099" s="463" t="s">
        <v>36</v>
      </c>
      <c r="B1099" s="468">
        <f t="shared" si="208"/>
        <v>78.94736842105263</v>
      </c>
      <c r="C1099" s="468">
        <f t="shared" si="208"/>
        <v>63.46153846153846</v>
      </c>
      <c r="D1099" s="468">
        <f t="shared" si="208"/>
        <v>47.297297297297298</v>
      </c>
      <c r="E1099" s="468">
        <f t="shared" si="208"/>
        <v>77.966101694915253</v>
      </c>
      <c r="F1099" s="468">
        <f t="shared" si="208"/>
        <v>79.104477611940297</v>
      </c>
      <c r="G1099" s="468">
        <f t="shared" si="208"/>
        <v>85.436893203883486</v>
      </c>
      <c r="H1099" s="468">
        <f t="shared" si="208"/>
        <v>84.027777777777786</v>
      </c>
      <c r="I1099" s="492">
        <f t="shared" si="209"/>
        <v>73.748779209772167</v>
      </c>
    </row>
    <row r="1100" spans="1:9">
      <c r="A1100" s="1607" t="s">
        <v>665</v>
      </c>
      <c r="B1100" s="1608"/>
      <c r="C1100" s="1608"/>
      <c r="D1100" s="1608"/>
      <c r="E1100" s="1608"/>
      <c r="F1100" s="1608"/>
      <c r="G1100" s="1608"/>
      <c r="H1100" s="1608"/>
      <c r="I1100" s="1609"/>
    </row>
    <row r="1101" spans="1:9">
      <c r="A1101" s="461" t="s">
        <v>992</v>
      </c>
      <c r="B1101" s="531">
        <v>44479</v>
      </c>
      <c r="C1101" s="531">
        <v>44480</v>
      </c>
      <c r="D1101" s="531">
        <v>44481</v>
      </c>
      <c r="E1101" s="531">
        <v>44482</v>
      </c>
      <c r="F1101" s="531">
        <v>44483</v>
      </c>
      <c r="G1101" s="531">
        <v>44484</v>
      </c>
      <c r="H1101" s="531">
        <v>44485</v>
      </c>
      <c r="I1101" s="462" t="s">
        <v>1000</v>
      </c>
    </row>
    <row r="1102" spans="1:9" ht="16.5">
      <c r="A1102" s="463" t="s">
        <v>54</v>
      </c>
      <c r="B1102" s="467">
        <f t="shared" ref="B1102:I1111" si="210">B1054/B1078</f>
        <v>145.09718309859156</v>
      </c>
      <c r="C1102" s="467">
        <f t="shared" si="210"/>
        <v>189.90569892473118</v>
      </c>
      <c r="D1102" s="467">
        <f t="shared" si="210"/>
        <v>128.30744680851063</v>
      </c>
      <c r="E1102" s="467">
        <f t="shared" si="210"/>
        <v>163.48481481481483</v>
      </c>
      <c r="F1102" s="467">
        <f t="shared" si="210"/>
        <v>130.67330578512397</v>
      </c>
      <c r="G1102" s="467">
        <f t="shared" si="210"/>
        <v>151.66390350877194</v>
      </c>
      <c r="H1102" s="467">
        <f t="shared" si="210"/>
        <v>130.88229927007299</v>
      </c>
      <c r="I1102" s="467">
        <f t="shared" si="210"/>
        <v>144.75234555984557</v>
      </c>
    </row>
    <row r="1103" spans="1:9" ht="16.5">
      <c r="A1103" s="463" t="s">
        <v>277</v>
      </c>
      <c r="B1103" s="467">
        <f t="shared" si="210"/>
        <v>141.41326771653544</v>
      </c>
      <c r="C1103" s="467">
        <f t="shared" si="210"/>
        <v>139.52329411764705</v>
      </c>
      <c r="D1103" s="467">
        <f t="shared" si="210"/>
        <v>154.58912698412698</v>
      </c>
      <c r="E1103" s="467">
        <f t="shared" si="210"/>
        <v>140.17560606060607</v>
      </c>
      <c r="F1103" s="467">
        <f t="shared" si="210"/>
        <v>147.97765957446808</v>
      </c>
      <c r="G1103" s="467">
        <f t="shared" si="210"/>
        <v>114.4948854961832</v>
      </c>
      <c r="H1103" s="467">
        <f t="shared" si="210"/>
        <v>143.92944078947369</v>
      </c>
      <c r="I1103" s="467">
        <f t="shared" si="210"/>
        <v>138.32585889570552</v>
      </c>
    </row>
    <row r="1104" spans="1:9" ht="16.5">
      <c r="A1104" s="463" t="s">
        <v>278</v>
      </c>
      <c r="B1104" s="467">
        <f t="shared" si="210"/>
        <v>140.10716981132077</v>
      </c>
      <c r="C1104" s="467">
        <f t="shared" si="210"/>
        <v>156.62456521739131</v>
      </c>
      <c r="D1104" s="467">
        <f t="shared" si="210"/>
        <v>149.37752808988765</v>
      </c>
      <c r="E1104" s="467">
        <f t="shared" si="210"/>
        <v>156.42776595744681</v>
      </c>
      <c r="F1104" s="467">
        <f t="shared" si="210"/>
        <v>177.87607476635515</v>
      </c>
      <c r="G1104" s="467">
        <f t="shared" si="210"/>
        <v>126.79559748427673</v>
      </c>
      <c r="H1104" s="467">
        <f t="shared" si="210"/>
        <v>146.49087557603687</v>
      </c>
      <c r="I1104" s="467">
        <f t="shared" si="210"/>
        <v>148.9712823674476</v>
      </c>
    </row>
    <row r="1105" spans="1:9" ht="16.5">
      <c r="A1105" s="463" t="s">
        <v>279</v>
      </c>
      <c r="B1105" s="467">
        <f t="shared" si="210"/>
        <v>137.20807017543859</v>
      </c>
      <c r="C1105" s="467">
        <f t="shared" si="210"/>
        <v>156.69930693069307</v>
      </c>
      <c r="D1105" s="467">
        <f t="shared" si="210"/>
        <v>145.41980582524272</v>
      </c>
      <c r="E1105" s="467">
        <f t="shared" si="210"/>
        <v>132.25716814159293</v>
      </c>
      <c r="F1105" s="467">
        <f t="shared" si="210"/>
        <v>158.83433333333335</v>
      </c>
      <c r="G1105" s="467">
        <f t="shared" si="210"/>
        <v>142.2690717299578</v>
      </c>
      <c r="H1105" s="467">
        <f t="shared" si="210"/>
        <v>153.57906626506025</v>
      </c>
      <c r="I1105" s="467">
        <f t="shared" si="210"/>
        <v>146.80738924050632</v>
      </c>
    </row>
    <row r="1106" spans="1:9" ht="16.5">
      <c r="A1106" s="463" t="s">
        <v>280</v>
      </c>
      <c r="B1106" s="467">
        <f t="shared" si="210"/>
        <v>165.59358778625952</v>
      </c>
      <c r="C1106" s="467">
        <f t="shared" si="210"/>
        <v>123.6142962962963</v>
      </c>
      <c r="D1106" s="467">
        <f t="shared" si="210"/>
        <v>161.87603960396038</v>
      </c>
      <c r="E1106" s="467">
        <f t="shared" si="210"/>
        <v>155.81057692307692</v>
      </c>
      <c r="F1106" s="467">
        <f t="shared" si="210"/>
        <v>154.28800000000001</v>
      </c>
      <c r="G1106" s="467">
        <f t="shared" si="210"/>
        <v>153.7879012345679</v>
      </c>
      <c r="H1106" s="467">
        <f t="shared" si="210"/>
        <v>158.52341145833333</v>
      </c>
      <c r="I1106" s="467">
        <f t="shared" si="210"/>
        <v>154.17307224334601</v>
      </c>
    </row>
    <row r="1107" spans="1:9" ht="16.5">
      <c r="A1107" s="463" t="s">
        <v>281</v>
      </c>
      <c r="B1107" s="467">
        <f t="shared" si="210"/>
        <v>165.56777777777779</v>
      </c>
      <c r="C1107" s="467">
        <f t="shared" si="210"/>
        <v>129.71264150943398</v>
      </c>
      <c r="D1107" s="467">
        <f t="shared" si="210"/>
        <v>132.96838235294118</v>
      </c>
      <c r="E1107" s="467">
        <f t="shared" si="210"/>
        <v>125.64890625</v>
      </c>
      <c r="F1107" s="467">
        <f t="shared" si="210"/>
        <v>138.32011627906977</v>
      </c>
      <c r="G1107" s="467">
        <f t="shared" si="210"/>
        <v>145.25</v>
      </c>
      <c r="H1107" s="467">
        <f t="shared" si="210"/>
        <v>153.83905172413796</v>
      </c>
      <c r="I1107" s="467">
        <f t="shared" si="210"/>
        <v>144.07247848537006</v>
      </c>
    </row>
    <row r="1108" spans="1:9" ht="16.5">
      <c r="A1108" s="463" t="s">
        <v>282</v>
      </c>
      <c r="B1108" s="467">
        <f t="shared" si="210"/>
        <v>155.42285714285714</v>
      </c>
      <c r="C1108" s="467">
        <f t="shared" si="210"/>
        <v>190.64523809523811</v>
      </c>
      <c r="D1108" s="467">
        <f t="shared" si="210"/>
        <v>122.30666666666667</v>
      </c>
      <c r="E1108" s="467">
        <f t="shared" si="210"/>
        <v>195.94961538461536</v>
      </c>
      <c r="F1108" s="467">
        <f t="shared" si="210"/>
        <v>187.4776</v>
      </c>
      <c r="G1108" s="467">
        <f t="shared" si="210"/>
        <v>150.55157894736843</v>
      </c>
      <c r="H1108" s="467">
        <f t="shared" si="210"/>
        <v>194.35446808510639</v>
      </c>
      <c r="I1108" s="467">
        <f t="shared" si="210"/>
        <v>178.51374301675978</v>
      </c>
    </row>
    <row r="1109" spans="1:9" ht="16.5">
      <c r="A1109" s="463" t="s">
        <v>283</v>
      </c>
      <c r="B1109" s="467">
        <f t="shared" si="210"/>
        <v>99.62294117647059</v>
      </c>
      <c r="C1109" s="467">
        <f t="shared" si="210"/>
        <v>93.406363636363636</v>
      </c>
      <c r="D1109" s="467">
        <f t="shared" si="210"/>
        <v>106.68714285714285</v>
      </c>
      <c r="E1109" s="467">
        <f t="shared" si="210"/>
        <v>100.0076</v>
      </c>
      <c r="F1109" s="467">
        <f t="shared" si="210"/>
        <v>87.760185185185193</v>
      </c>
      <c r="G1109" s="467">
        <f t="shared" si="210"/>
        <v>165.14608695652174</v>
      </c>
      <c r="H1109" s="467">
        <f t="shared" si="210"/>
        <v>131.25803921568627</v>
      </c>
      <c r="I1109" s="467">
        <f t="shared" si="210"/>
        <v>115.97928870292888</v>
      </c>
    </row>
    <row r="1110" spans="1:9" ht="16.5">
      <c r="A1110" s="463" t="s">
        <v>284</v>
      </c>
      <c r="B1110" s="467">
        <f t="shared" si="210"/>
        <v>105.40224489795918</v>
      </c>
      <c r="C1110" s="467">
        <f t="shared" si="210"/>
        <v>96.272941176470596</v>
      </c>
      <c r="D1110" s="467">
        <f t="shared" si="210"/>
        <v>95.136842105263156</v>
      </c>
      <c r="E1110" s="467">
        <f t="shared" si="210"/>
        <v>145.68947368421053</v>
      </c>
      <c r="F1110" s="467">
        <f t="shared" si="210"/>
        <v>109.2</v>
      </c>
      <c r="G1110" s="467">
        <f t="shared" si="210"/>
        <v>113.93346153846154</v>
      </c>
      <c r="H1110" s="467">
        <f t="shared" si="210"/>
        <v>128.8416</v>
      </c>
      <c r="I1110" s="467">
        <f t="shared" si="210"/>
        <v>117.02649122807019</v>
      </c>
    </row>
    <row r="1111" spans="1:9" ht="16.5">
      <c r="A1111" s="463" t="s">
        <v>36</v>
      </c>
      <c r="B1111" s="467">
        <f t="shared" si="210"/>
        <v>125.42316666666667</v>
      </c>
      <c r="C1111" s="467">
        <f t="shared" si="210"/>
        <v>126.89393939393939</v>
      </c>
      <c r="D1111" s="467">
        <f t="shared" si="210"/>
        <v>142.35885714285715</v>
      </c>
      <c r="E1111" s="467">
        <f t="shared" si="210"/>
        <v>117.55565217391305</v>
      </c>
      <c r="F1111" s="467">
        <f t="shared" si="210"/>
        <v>118.81547169811321</v>
      </c>
      <c r="G1111" s="467">
        <f t="shared" si="210"/>
        <v>136.06511363636363</v>
      </c>
      <c r="H1111" s="467">
        <f t="shared" si="210"/>
        <v>120.05727272727273</v>
      </c>
      <c r="I1111" s="467">
        <f t="shared" si="210"/>
        <v>125.91947247706423</v>
      </c>
    </row>
    <row r="1113" spans="1:9" ht="23.25">
      <c r="A1113" s="1602" t="s">
        <v>1057</v>
      </c>
      <c r="B1113" s="1603"/>
      <c r="C1113" s="1603"/>
      <c r="D1113" s="1603"/>
      <c r="E1113" s="1603"/>
      <c r="F1113" s="1603"/>
      <c r="G1113" s="1603"/>
      <c r="H1113" s="1603"/>
      <c r="I1113" s="1603"/>
    </row>
    <row r="1114" spans="1:9">
      <c r="A1114" s="1604" t="s">
        <v>991</v>
      </c>
      <c r="B1114" s="1605"/>
      <c r="C1114" s="1605"/>
      <c r="D1114" s="1605"/>
      <c r="E1114" s="1605"/>
      <c r="F1114" s="1605"/>
      <c r="G1114" s="1605"/>
      <c r="H1114" s="1605"/>
      <c r="I1114" s="1606"/>
    </row>
    <row r="1115" spans="1:9">
      <c r="A1115" s="461" t="s">
        <v>992</v>
      </c>
      <c r="B1115" s="531">
        <v>44486</v>
      </c>
      <c r="C1115" s="531">
        <v>44487</v>
      </c>
      <c r="D1115" s="531">
        <v>44488</v>
      </c>
      <c r="E1115" s="531">
        <v>44489</v>
      </c>
      <c r="F1115" s="531">
        <v>44490</v>
      </c>
      <c r="G1115" s="531">
        <v>44491</v>
      </c>
      <c r="H1115" s="531">
        <v>44492</v>
      </c>
      <c r="I1115" s="462" t="s">
        <v>1000</v>
      </c>
    </row>
    <row r="1116" spans="1:9" ht="16.5">
      <c r="A1116" s="463" t="s">
        <v>54</v>
      </c>
      <c r="B1116" s="467">
        <v>12709.52</v>
      </c>
      <c r="C1116" s="467">
        <v>17384.849999999999</v>
      </c>
      <c r="D1116" s="467">
        <v>12793.64</v>
      </c>
      <c r="E1116" s="467">
        <v>12512.16</v>
      </c>
      <c r="F1116" s="467">
        <v>15070.06</v>
      </c>
      <c r="G1116" s="467">
        <v>23044.13</v>
      </c>
      <c r="H1116" s="467">
        <v>39398.1</v>
      </c>
      <c r="I1116" s="466">
        <f t="shared" ref="I1116:I1125" si="211">SUM(B1116:H1116)</f>
        <v>132912.46</v>
      </c>
    </row>
    <row r="1117" spans="1:9" ht="16.5">
      <c r="A1117" s="463" t="s">
        <v>277</v>
      </c>
      <c r="B1117" s="467">
        <v>39546.519999999997</v>
      </c>
      <c r="C1117" s="467">
        <v>11902.99</v>
      </c>
      <c r="D1117" s="467">
        <v>15127.53</v>
      </c>
      <c r="E1117" s="467">
        <v>19607.54</v>
      </c>
      <c r="F1117" s="467">
        <v>19898.689999999999</v>
      </c>
      <c r="G1117" s="467">
        <v>28660.48</v>
      </c>
      <c r="H1117" s="467">
        <v>44912.69</v>
      </c>
      <c r="I1117" s="466">
        <f t="shared" si="211"/>
        <v>179656.44</v>
      </c>
    </row>
    <row r="1118" spans="1:9" ht="16.5">
      <c r="A1118" s="463" t="s">
        <v>278</v>
      </c>
      <c r="B1118" s="467">
        <v>8875.1299999999992</v>
      </c>
      <c r="C1118" s="467">
        <v>13910.72</v>
      </c>
      <c r="D1118" s="467">
        <v>13870.95</v>
      </c>
      <c r="E1118" s="467">
        <v>10459.459999999999</v>
      </c>
      <c r="F1118" s="467">
        <v>13254.54</v>
      </c>
      <c r="G1118" s="467">
        <v>19467.990000000002</v>
      </c>
      <c r="H1118" s="467">
        <v>22775.040000000001</v>
      </c>
      <c r="I1118" s="466">
        <f t="shared" si="211"/>
        <v>102613.83000000002</v>
      </c>
    </row>
    <row r="1119" spans="1:9" ht="16.5">
      <c r="A1119" s="463" t="s">
        <v>279</v>
      </c>
      <c r="B1119" s="467">
        <v>26910.61</v>
      </c>
      <c r="C1119" s="467">
        <v>15015.51</v>
      </c>
      <c r="D1119" s="467">
        <v>16983.48</v>
      </c>
      <c r="E1119" s="467">
        <v>17080.07</v>
      </c>
      <c r="F1119" s="467">
        <v>17309.349999999999</v>
      </c>
      <c r="G1119" s="467">
        <v>29616.31</v>
      </c>
      <c r="H1119" s="467">
        <v>39764.33</v>
      </c>
      <c r="I1119" s="466">
        <f t="shared" si="211"/>
        <v>162679.66000000003</v>
      </c>
    </row>
    <row r="1120" spans="1:9" ht="16.5">
      <c r="A1120" s="463" t="s">
        <v>280</v>
      </c>
      <c r="B1120" s="467">
        <v>24121.84</v>
      </c>
      <c r="C1120" s="467">
        <v>17144.080000000002</v>
      </c>
      <c r="D1120" s="467">
        <v>16487.150000000001</v>
      </c>
      <c r="E1120" s="467">
        <v>19587.349999999999</v>
      </c>
      <c r="F1120" s="467">
        <v>26830.15</v>
      </c>
      <c r="G1120" s="467">
        <v>29943.79</v>
      </c>
      <c r="H1120" s="467">
        <v>55506.04</v>
      </c>
      <c r="I1120" s="466">
        <f t="shared" si="211"/>
        <v>189620.40000000002</v>
      </c>
    </row>
    <row r="1121" spans="1:9" ht="16.5">
      <c r="A1121" s="463" t="s">
        <v>281</v>
      </c>
      <c r="B1121" s="467">
        <v>14029.1</v>
      </c>
      <c r="C1121" s="467">
        <v>10023.780000000001</v>
      </c>
      <c r="D1121" s="467">
        <v>9252.2999999999993</v>
      </c>
      <c r="E1121" s="467">
        <v>9943.48</v>
      </c>
      <c r="F1121" s="467">
        <v>9549.39</v>
      </c>
      <c r="G1121" s="467">
        <v>17473.3</v>
      </c>
      <c r="H1121" s="467">
        <v>16350.81</v>
      </c>
      <c r="I1121" s="466">
        <f t="shared" si="211"/>
        <v>86622.16</v>
      </c>
    </row>
    <row r="1122" spans="1:9" ht="16.5">
      <c r="A1122" s="463" t="s">
        <v>282</v>
      </c>
      <c r="B1122" s="467">
        <v>5081.72</v>
      </c>
      <c r="C1122" s="467">
        <v>1625.53</v>
      </c>
      <c r="D1122" s="467">
        <v>2187.64</v>
      </c>
      <c r="E1122" s="467">
        <v>2108.48</v>
      </c>
      <c r="F1122" s="467">
        <v>2950.33</v>
      </c>
      <c r="G1122" s="467">
        <v>3464.3</v>
      </c>
      <c r="H1122" s="467">
        <v>7393.83</v>
      </c>
      <c r="I1122" s="466">
        <f t="shared" si="211"/>
        <v>24811.83</v>
      </c>
    </row>
    <row r="1123" spans="1:9" ht="16.5">
      <c r="A1123" s="463" t="s">
        <v>283</v>
      </c>
      <c r="B1123" s="467">
        <v>4677.95</v>
      </c>
      <c r="C1123" s="467">
        <v>1619.65</v>
      </c>
      <c r="D1123" s="467">
        <v>3128.53</v>
      </c>
      <c r="E1123" s="467">
        <v>2169.5700000000002</v>
      </c>
      <c r="F1123" s="467">
        <v>3284.32</v>
      </c>
      <c r="G1123" s="467">
        <v>3749.6</v>
      </c>
      <c r="H1123" s="467">
        <v>4783.1499999999996</v>
      </c>
      <c r="I1123" s="466">
        <f t="shared" si="211"/>
        <v>23412.769999999997</v>
      </c>
    </row>
    <row r="1124" spans="1:9" ht="16.5">
      <c r="A1124" s="463" t="s">
        <v>284</v>
      </c>
      <c r="B1124" s="467">
        <v>7762.42</v>
      </c>
      <c r="C1124" s="467">
        <v>1847.68</v>
      </c>
      <c r="D1124" s="467">
        <v>2668.13</v>
      </c>
      <c r="E1124" s="467">
        <v>2750.56</v>
      </c>
      <c r="F1124" s="467">
        <v>4538.8500000000004</v>
      </c>
      <c r="G1124" s="467">
        <v>11448.33</v>
      </c>
      <c r="H1124" s="467">
        <v>10837.3</v>
      </c>
      <c r="I1124" s="466">
        <f t="shared" si="211"/>
        <v>41853.270000000004</v>
      </c>
    </row>
    <row r="1125" spans="1:9" ht="16.5">
      <c r="A1125" s="463" t="s">
        <v>36</v>
      </c>
      <c r="B1125" s="467">
        <v>10025.1</v>
      </c>
      <c r="C1125" s="467">
        <v>4791.05</v>
      </c>
      <c r="D1125" s="467">
        <v>3725.51</v>
      </c>
      <c r="E1125" s="467">
        <v>5234.5200000000004</v>
      </c>
      <c r="F1125" s="467">
        <v>4039.23</v>
      </c>
      <c r="G1125" s="467">
        <v>9757.9500000000007</v>
      </c>
      <c r="H1125" s="467">
        <v>15757.54</v>
      </c>
      <c r="I1125" s="466">
        <f t="shared" si="211"/>
        <v>53330.9</v>
      </c>
    </row>
    <row r="1126" spans="1:9">
      <c r="A1126" s="1607" t="s">
        <v>1050</v>
      </c>
      <c r="B1126" s="1608"/>
      <c r="C1126" s="1608"/>
      <c r="D1126" s="1608"/>
      <c r="E1126" s="1608"/>
      <c r="F1126" s="1608"/>
      <c r="G1126" s="1608"/>
      <c r="H1126" s="1608"/>
      <c r="I1126" s="1609"/>
    </row>
    <row r="1127" spans="1:9">
      <c r="A1127" s="461" t="s">
        <v>992</v>
      </c>
      <c r="B1127" s="531">
        <v>44486</v>
      </c>
      <c r="C1127" s="531">
        <v>44487</v>
      </c>
      <c r="D1127" s="531">
        <v>44488</v>
      </c>
      <c r="E1127" s="531">
        <v>44489</v>
      </c>
      <c r="F1127" s="531">
        <v>44490</v>
      </c>
      <c r="G1127" s="531">
        <v>44491</v>
      </c>
      <c r="H1127" s="531">
        <v>44492</v>
      </c>
      <c r="I1127" s="462" t="s">
        <v>1000</v>
      </c>
    </row>
    <row r="1128" spans="1:9" ht="16.5">
      <c r="A1128" s="463" t="s">
        <v>54</v>
      </c>
      <c r="B1128" s="934">
        <v>178</v>
      </c>
      <c r="C1128" s="934">
        <v>220</v>
      </c>
      <c r="D1128" s="934">
        <v>202</v>
      </c>
      <c r="E1128" s="934">
        <v>121</v>
      </c>
      <c r="F1128" s="934">
        <v>263</v>
      </c>
      <c r="G1128" s="934">
        <v>407</v>
      </c>
      <c r="H1128" s="464">
        <v>563</v>
      </c>
      <c r="I1128" s="465">
        <f t="shared" ref="I1128:I1137" si="212">SUM(B1128:H1128)</f>
        <v>1954</v>
      </c>
    </row>
    <row r="1129" spans="1:9" ht="16.5">
      <c r="A1129" s="463" t="s">
        <v>277</v>
      </c>
      <c r="B1129" s="934">
        <v>543</v>
      </c>
      <c r="C1129" s="934">
        <v>249</v>
      </c>
      <c r="D1129" s="934">
        <v>238</v>
      </c>
      <c r="E1129" s="934">
        <v>357</v>
      </c>
      <c r="F1129" s="934">
        <v>294</v>
      </c>
      <c r="G1129" s="934">
        <v>458</v>
      </c>
      <c r="H1129" s="464">
        <v>626</v>
      </c>
      <c r="I1129" s="465">
        <f t="shared" si="212"/>
        <v>2765</v>
      </c>
    </row>
    <row r="1130" spans="1:9" ht="16.5">
      <c r="A1130" s="463" t="s">
        <v>278</v>
      </c>
      <c r="B1130" s="934">
        <v>104</v>
      </c>
      <c r="C1130" s="934">
        <v>82</v>
      </c>
      <c r="D1130" s="934">
        <v>154</v>
      </c>
      <c r="E1130" s="934">
        <v>214</v>
      </c>
      <c r="F1130" s="934">
        <v>222</v>
      </c>
      <c r="G1130" s="934">
        <v>257</v>
      </c>
      <c r="H1130" s="464">
        <v>352</v>
      </c>
      <c r="I1130" s="465">
        <f t="shared" si="212"/>
        <v>1385</v>
      </c>
    </row>
    <row r="1131" spans="1:9" ht="16.5">
      <c r="A1131" s="463" t="s">
        <v>279</v>
      </c>
      <c r="B1131" s="934">
        <v>527</v>
      </c>
      <c r="C1131" s="934">
        <v>209</v>
      </c>
      <c r="D1131" s="934">
        <v>296</v>
      </c>
      <c r="E1131" s="934">
        <v>280</v>
      </c>
      <c r="F1131" s="934">
        <v>374</v>
      </c>
      <c r="G1131" s="934">
        <v>546</v>
      </c>
      <c r="H1131" s="464">
        <v>720</v>
      </c>
      <c r="I1131" s="465">
        <f t="shared" si="212"/>
        <v>2952</v>
      </c>
    </row>
    <row r="1132" spans="1:9" ht="16.5">
      <c r="A1132" s="463" t="s">
        <v>280</v>
      </c>
      <c r="B1132" s="934">
        <v>225</v>
      </c>
      <c r="C1132" s="934">
        <v>177</v>
      </c>
      <c r="D1132" s="934">
        <v>179</v>
      </c>
      <c r="E1132" s="934">
        <v>205</v>
      </c>
      <c r="F1132" s="934">
        <v>290</v>
      </c>
      <c r="G1132" s="934">
        <v>288</v>
      </c>
      <c r="H1132" s="464">
        <v>630</v>
      </c>
      <c r="I1132" s="465">
        <f t="shared" si="212"/>
        <v>1994</v>
      </c>
    </row>
    <row r="1133" spans="1:9" ht="16.5">
      <c r="A1133" s="463" t="s">
        <v>281</v>
      </c>
      <c r="B1133" s="934">
        <v>149</v>
      </c>
      <c r="C1133" s="934">
        <v>80</v>
      </c>
      <c r="D1133" s="934">
        <v>138</v>
      </c>
      <c r="E1133" s="934">
        <v>98</v>
      </c>
      <c r="F1133" s="934">
        <v>122</v>
      </c>
      <c r="G1133" s="934">
        <v>267</v>
      </c>
      <c r="H1133" s="464">
        <v>248</v>
      </c>
      <c r="I1133" s="465">
        <f t="shared" si="212"/>
        <v>1102</v>
      </c>
    </row>
    <row r="1134" spans="1:9" ht="16.5">
      <c r="A1134" s="463" t="s">
        <v>282</v>
      </c>
      <c r="B1134" s="934">
        <v>37</v>
      </c>
      <c r="C1134" s="934">
        <v>16</v>
      </c>
      <c r="D1134" s="934">
        <v>24</v>
      </c>
      <c r="E1134" s="934">
        <v>26</v>
      </c>
      <c r="F1134" s="934">
        <v>27</v>
      </c>
      <c r="G1134" s="934">
        <v>31</v>
      </c>
      <c r="H1134" s="464">
        <v>45</v>
      </c>
      <c r="I1134" s="465">
        <f t="shared" si="212"/>
        <v>206</v>
      </c>
    </row>
    <row r="1135" spans="1:9" ht="16.5">
      <c r="A1135" s="463" t="s">
        <v>283</v>
      </c>
      <c r="B1135" s="934">
        <v>66</v>
      </c>
      <c r="C1135" s="934">
        <v>36</v>
      </c>
      <c r="D1135" s="934">
        <v>31</v>
      </c>
      <c r="E1135" s="934">
        <v>29</v>
      </c>
      <c r="F1135" s="934">
        <v>37</v>
      </c>
      <c r="G1135" s="934">
        <v>33</v>
      </c>
      <c r="H1135" s="464">
        <v>43</v>
      </c>
      <c r="I1135" s="465">
        <f t="shared" si="212"/>
        <v>275</v>
      </c>
    </row>
    <row r="1136" spans="1:9" ht="16.5">
      <c r="A1136" s="463" t="s">
        <v>284</v>
      </c>
      <c r="B1136" s="934">
        <v>236</v>
      </c>
      <c r="C1136" s="934">
        <v>52</v>
      </c>
      <c r="D1136" s="934">
        <v>38</v>
      </c>
      <c r="E1136" s="934">
        <v>67</v>
      </c>
      <c r="F1136" s="934">
        <v>79</v>
      </c>
      <c r="G1136" s="934">
        <v>216</v>
      </c>
      <c r="H1136" s="464">
        <v>235</v>
      </c>
      <c r="I1136" s="465">
        <f t="shared" si="212"/>
        <v>923</v>
      </c>
    </row>
    <row r="1137" spans="1:9" ht="16.5">
      <c r="A1137" s="463" t="s">
        <v>36</v>
      </c>
      <c r="B1137" s="934">
        <v>111</v>
      </c>
      <c r="C1137" s="934">
        <v>48</v>
      </c>
      <c r="D1137" s="934">
        <v>50</v>
      </c>
      <c r="E1137" s="934">
        <v>105</v>
      </c>
      <c r="F1137" s="934">
        <v>48</v>
      </c>
      <c r="G1137" s="934">
        <v>107</v>
      </c>
      <c r="H1137" s="464">
        <v>146</v>
      </c>
      <c r="I1137" s="465">
        <f t="shared" si="212"/>
        <v>615</v>
      </c>
    </row>
    <row r="1138" spans="1:9">
      <c r="A1138" s="1607" t="s">
        <v>49</v>
      </c>
      <c r="B1138" s="1608"/>
      <c r="C1138" s="1608"/>
      <c r="D1138" s="1608"/>
      <c r="E1138" s="1608"/>
      <c r="F1138" s="1608"/>
      <c r="G1138" s="1608"/>
      <c r="H1138" s="1608"/>
      <c r="I1138" s="1609"/>
    </row>
    <row r="1139" spans="1:9">
      <c r="A1139" s="461" t="s">
        <v>992</v>
      </c>
      <c r="B1139" s="531">
        <v>44486</v>
      </c>
      <c r="C1139" s="531">
        <v>44487</v>
      </c>
      <c r="D1139" s="531">
        <v>44488</v>
      </c>
      <c r="E1139" s="531">
        <v>44489</v>
      </c>
      <c r="F1139" s="531">
        <v>44490</v>
      </c>
      <c r="G1139" s="531">
        <v>44491</v>
      </c>
      <c r="H1139" s="531">
        <v>44492</v>
      </c>
      <c r="I1139" s="462" t="s">
        <v>1000</v>
      </c>
    </row>
    <row r="1140" spans="1:9" ht="16.5">
      <c r="A1140" s="463" t="s">
        <v>54</v>
      </c>
      <c r="B1140" s="934">
        <v>79</v>
      </c>
      <c r="C1140" s="934">
        <v>115</v>
      </c>
      <c r="D1140" s="934">
        <v>82</v>
      </c>
      <c r="E1140" s="934">
        <v>84</v>
      </c>
      <c r="F1140" s="934">
        <v>116</v>
      </c>
      <c r="G1140" s="934">
        <v>178</v>
      </c>
      <c r="H1140" s="934">
        <v>263</v>
      </c>
      <c r="I1140" s="465">
        <f t="shared" ref="I1140:I1149" si="213">SUM(B1140:H1140)</f>
        <v>917</v>
      </c>
    </row>
    <row r="1141" spans="1:9" ht="16.5">
      <c r="A1141" s="463" t="s">
        <v>277</v>
      </c>
      <c r="B1141" s="934">
        <v>249</v>
      </c>
      <c r="C1141" s="934">
        <v>91</v>
      </c>
      <c r="D1141" s="934">
        <v>104</v>
      </c>
      <c r="E1141" s="934">
        <v>141</v>
      </c>
      <c r="F1141" s="934">
        <v>137</v>
      </c>
      <c r="G1141" s="934">
        <v>241</v>
      </c>
      <c r="H1141" s="934">
        <v>319</v>
      </c>
      <c r="I1141" s="465">
        <f t="shared" si="213"/>
        <v>1282</v>
      </c>
    </row>
    <row r="1142" spans="1:9" ht="16.5">
      <c r="A1142" s="463" t="s">
        <v>278</v>
      </c>
      <c r="B1142" s="934">
        <v>65</v>
      </c>
      <c r="C1142" s="934">
        <v>108</v>
      </c>
      <c r="D1142" s="934">
        <v>94</v>
      </c>
      <c r="E1142" s="934">
        <v>84</v>
      </c>
      <c r="F1142" s="934">
        <v>106</v>
      </c>
      <c r="G1142" s="934">
        <v>155</v>
      </c>
      <c r="H1142" s="934">
        <v>173</v>
      </c>
      <c r="I1142" s="465">
        <f t="shared" si="213"/>
        <v>785</v>
      </c>
    </row>
    <row r="1143" spans="1:9" ht="16.5">
      <c r="A1143" s="463" t="s">
        <v>279</v>
      </c>
      <c r="B1143" s="934">
        <v>222</v>
      </c>
      <c r="C1143" s="934">
        <v>97</v>
      </c>
      <c r="D1143" s="934">
        <v>123</v>
      </c>
      <c r="E1143" s="934">
        <v>116</v>
      </c>
      <c r="F1143" s="934">
        <v>129</v>
      </c>
      <c r="G1143" s="934">
        <v>215</v>
      </c>
      <c r="H1143" s="934">
        <v>254</v>
      </c>
      <c r="I1143" s="465">
        <f t="shared" si="213"/>
        <v>1156</v>
      </c>
    </row>
    <row r="1144" spans="1:9" ht="16.5">
      <c r="A1144" s="463" t="s">
        <v>280</v>
      </c>
      <c r="B1144" s="934">
        <v>154</v>
      </c>
      <c r="C1144" s="934">
        <v>136</v>
      </c>
      <c r="D1144" s="934">
        <v>127</v>
      </c>
      <c r="E1144" s="934">
        <v>133</v>
      </c>
      <c r="F1144" s="934">
        <v>201</v>
      </c>
      <c r="G1144" s="934">
        <v>213</v>
      </c>
      <c r="H1144" s="934">
        <v>369</v>
      </c>
      <c r="I1144" s="465">
        <f t="shared" si="213"/>
        <v>1333</v>
      </c>
    </row>
    <row r="1145" spans="1:9" ht="16.5">
      <c r="A1145" s="463" t="s">
        <v>281</v>
      </c>
      <c r="B1145" s="934">
        <v>109</v>
      </c>
      <c r="C1145" s="934">
        <v>74</v>
      </c>
      <c r="D1145" s="934">
        <v>64</v>
      </c>
      <c r="E1145" s="934">
        <v>66</v>
      </c>
      <c r="F1145" s="934">
        <v>69</v>
      </c>
      <c r="G1145" s="934">
        <v>123</v>
      </c>
      <c r="H1145" s="934">
        <v>132</v>
      </c>
      <c r="I1145" s="465">
        <f t="shared" si="213"/>
        <v>637</v>
      </c>
    </row>
    <row r="1146" spans="1:9" ht="16.5">
      <c r="A1146" s="463" t="s">
        <v>282</v>
      </c>
      <c r="B1146" s="934">
        <v>31</v>
      </c>
      <c r="C1146" s="934">
        <v>10</v>
      </c>
      <c r="D1146" s="934">
        <v>17</v>
      </c>
      <c r="E1146" s="934">
        <v>20</v>
      </c>
      <c r="F1146" s="934">
        <v>22</v>
      </c>
      <c r="G1146" s="934">
        <v>24</v>
      </c>
      <c r="H1146" s="934">
        <v>40</v>
      </c>
      <c r="I1146" s="465">
        <f t="shared" si="213"/>
        <v>164</v>
      </c>
    </row>
    <row r="1147" spans="1:9" ht="16.5">
      <c r="A1147" s="463" t="s">
        <v>283</v>
      </c>
      <c r="B1147" s="934">
        <v>54</v>
      </c>
      <c r="C1147" s="934">
        <v>18</v>
      </c>
      <c r="D1147" s="934">
        <v>23</v>
      </c>
      <c r="E1147" s="934">
        <v>24</v>
      </c>
      <c r="F1147" s="934">
        <v>32</v>
      </c>
      <c r="G1147" s="934">
        <v>31</v>
      </c>
      <c r="H1147" s="934">
        <v>41</v>
      </c>
      <c r="I1147" s="465">
        <f t="shared" si="213"/>
        <v>223</v>
      </c>
    </row>
    <row r="1148" spans="1:9" ht="16.5">
      <c r="A1148" s="463" t="s">
        <v>284</v>
      </c>
      <c r="B1148" s="934">
        <v>64</v>
      </c>
      <c r="C1148" s="934">
        <v>15</v>
      </c>
      <c r="D1148" s="934">
        <v>25</v>
      </c>
      <c r="E1148" s="934">
        <v>21</v>
      </c>
      <c r="F1148" s="934">
        <v>36</v>
      </c>
      <c r="G1148" s="934">
        <v>79</v>
      </c>
      <c r="H1148" s="934">
        <v>85</v>
      </c>
      <c r="I1148" s="465">
        <f t="shared" si="213"/>
        <v>325</v>
      </c>
    </row>
    <row r="1149" spans="1:9" ht="16.5">
      <c r="A1149" s="463" t="s">
        <v>36</v>
      </c>
      <c r="B1149" s="934">
        <v>91</v>
      </c>
      <c r="C1149" s="934">
        <v>32</v>
      </c>
      <c r="D1149" s="934">
        <v>38</v>
      </c>
      <c r="E1149" s="934">
        <v>40</v>
      </c>
      <c r="F1149" s="934">
        <v>34</v>
      </c>
      <c r="G1149" s="934">
        <v>67</v>
      </c>
      <c r="H1149" s="934">
        <v>121</v>
      </c>
      <c r="I1149" s="465">
        <f t="shared" si="213"/>
        <v>423</v>
      </c>
    </row>
    <row r="1150" spans="1:9">
      <c r="A1150" s="1607" t="s">
        <v>525</v>
      </c>
      <c r="B1150" s="1608"/>
      <c r="C1150" s="1608"/>
      <c r="D1150" s="1608"/>
      <c r="E1150" s="1608"/>
      <c r="F1150" s="1608"/>
      <c r="G1150" s="1608"/>
      <c r="H1150" s="1608"/>
      <c r="I1150" s="1609"/>
    </row>
    <row r="1151" spans="1:9">
      <c r="A1151" s="461" t="s">
        <v>992</v>
      </c>
      <c r="B1151" s="531">
        <v>44486</v>
      </c>
      <c r="C1151" s="531">
        <v>44487</v>
      </c>
      <c r="D1151" s="531">
        <v>44488</v>
      </c>
      <c r="E1151" s="531">
        <v>44489</v>
      </c>
      <c r="F1151" s="531">
        <v>44490</v>
      </c>
      <c r="G1151" s="531">
        <v>44491</v>
      </c>
      <c r="H1151" s="531">
        <v>44492</v>
      </c>
      <c r="I1151" s="462" t="s">
        <v>1000</v>
      </c>
    </row>
    <row r="1152" spans="1:9" ht="16.5">
      <c r="A1152" s="463" t="s">
        <v>54</v>
      </c>
      <c r="B1152" s="464">
        <f t="shared" ref="B1152:H1161" si="214">B1140/B1128*100</f>
        <v>44.382022471910112</v>
      </c>
      <c r="C1152" s="464">
        <f t="shared" si="214"/>
        <v>52.272727272727273</v>
      </c>
      <c r="D1152" s="464">
        <f t="shared" si="214"/>
        <v>40.594059405940598</v>
      </c>
      <c r="E1152" s="464">
        <f t="shared" si="214"/>
        <v>69.421487603305792</v>
      </c>
      <c r="F1152" s="464">
        <f t="shared" si="214"/>
        <v>44.106463878326998</v>
      </c>
      <c r="G1152" s="464">
        <f t="shared" si="214"/>
        <v>43.734643734643733</v>
      </c>
      <c r="H1152" s="464">
        <f t="shared" si="214"/>
        <v>46.714031971580816</v>
      </c>
      <c r="I1152" s="465">
        <f t="shared" ref="I1152:I1161" si="215">AVERAGE(B1152:H1152)</f>
        <v>48.746490905490759</v>
      </c>
    </row>
    <row r="1153" spans="1:9" ht="16.5">
      <c r="A1153" s="463" t="s">
        <v>277</v>
      </c>
      <c r="B1153" s="464">
        <f t="shared" si="214"/>
        <v>45.856353591160222</v>
      </c>
      <c r="C1153" s="464">
        <f t="shared" si="214"/>
        <v>36.546184738955823</v>
      </c>
      <c r="D1153" s="464">
        <f t="shared" si="214"/>
        <v>43.69747899159664</v>
      </c>
      <c r="E1153" s="464">
        <f t="shared" si="214"/>
        <v>39.495798319327733</v>
      </c>
      <c r="F1153" s="464">
        <f t="shared" si="214"/>
        <v>46.598639455782312</v>
      </c>
      <c r="G1153" s="464">
        <f t="shared" si="214"/>
        <v>52.620087336244538</v>
      </c>
      <c r="H1153" s="464">
        <f t="shared" si="214"/>
        <v>50.95846645367412</v>
      </c>
      <c r="I1153" s="465">
        <f t="shared" si="215"/>
        <v>45.110429840963057</v>
      </c>
    </row>
    <row r="1154" spans="1:9" ht="16.5">
      <c r="A1154" s="463" t="s">
        <v>278</v>
      </c>
      <c r="B1154" s="464">
        <f t="shared" si="214"/>
        <v>62.5</v>
      </c>
      <c r="C1154" s="464">
        <f t="shared" si="214"/>
        <v>131.70731707317074</v>
      </c>
      <c r="D1154" s="464">
        <f t="shared" si="214"/>
        <v>61.038961038961034</v>
      </c>
      <c r="E1154" s="464">
        <f t="shared" si="214"/>
        <v>39.252336448598129</v>
      </c>
      <c r="F1154" s="464">
        <f t="shared" si="214"/>
        <v>47.747747747747752</v>
      </c>
      <c r="G1154" s="464">
        <f t="shared" si="214"/>
        <v>60.311284046692606</v>
      </c>
      <c r="H1154" s="464">
        <f t="shared" si="214"/>
        <v>49.147727272727273</v>
      </c>
      <c r="I1154" s="465">
        <f t="shared" si="215"/>
        <v>64.529339089699661</v>
      </c>
    </row>
    <row r="1155" spans="1:9" ht="16.5">
      <c r="A1155" s="463" t="s">
        <v>279</v>
      </c>
      <c r="B1155" s="464">
        <f t="shared" si="214"/>
        <v>42.125237191650854</v>
      </c>
      <c r="C1155" s="464">
        <f t="shared" si="214"/>
        <v>46.411483253588514</v>
      </c>
      <c r="D1155" s="464">
        <f t="shared" si="214"/>
        <v>41.554054054054049</v>
      </c>
      <c r="E1155" s="464">
        <f t="shared" si="214"/>
        <v>41.428571428571431</v>
      </c>
      <c r="F1155" s="464">
        <f t="shared" si="214"/>
        <v>34.491978609625669</v>
      </c>
      <c r="G1155" s="464">
        <f t="shared" si="214"/>
        <v>39.37728937728938</v>
      </c>
      <c r="H1155" s="464">
        <f t="shared" si="214"/>
        <v>35.277777777777779</v>
      </c>
      <c r="I1155" s="465">
        <f t="shared" si="215"/>
        <v>40.095198813222524</v>
      </c>
    </row>
    <row r="1156" spans="1:9" ht="16.5">
      <c r="A1156" s="463" t="s">
        <v>280</v>
      </c>
      <c r="B1156" s="464">
        <f t="shared" si="214"/>
        <v>68.444444444444443</v>
      </c>
      <c r="C1156" s="464">
        <f t="shared" si="214"/>
        <v>76.836158192090394</v>
      </c>
      <c r="D1156" s="464">
        <f t="shared" si="214"/>
        <v>70.949720670391059</v>
      </c>
      <c r="E1156" s="464">
        <f t="shared" si="214"/>
        <v>64.878048780487802</v>
      </c>
      <c r="F1156" s="464">
        <f t="shared" si="214"/>
        <v>69.310344827586206</v>
      </c>
      <c r="G1156" s="464">
        <f t="shared" si="214"/>
        <v>73.958333333333343</v>
      </c>
      <c r="H1156" s="464">
        <f t="shared" si="214"/>
        <v>58.571428571428577</v>
      </c>
      <c r="I1156" s="465">
        <f t="shared" si="215"/>
        <v>68.992639831394541</v>
      </c>
    </row>
    <row r="1157" spans="1:9" ht="16.5">
      <c r="A1157" s="463" t="s">
        <v>281</v>
      </c>
      <c r="B1157" s="468">
        <f t="shared" si="214"/>
        <v>73.154362416107389</v>
      </c>
      <c r="C1157" s="468">
        <f t="shared" si="214"/>
        <v>92.5</v>
      </c>
      <c r="D1157" s="468">
        <f t="shared" si="214"/>
        <v>46.376811594202898</v>
      </c>
      <c r="E1157" s="468">
        <f t="shared" si="214"/>
        <v>67.346938775510196</v>
      </c>
      <c r="F1157" s="468">
        <f t="shared" si="214"/>
        <v>56.557377049180324</v>
      </c>
      <c r="G1157" s="468">
        <f t="shared" si="214"/>
        <v>46.067415730337082</v>
      </c>
      <c r="H1157" s="468">
        <f t="shared" si="214"/>
        <v>53.225806451612897</v>
      </c>
      <c r="I1157" s="492">
        <f t="shared" si="215"/>
        <v>62.175530288135825</v>
      </c>
    </row>
    <row r="1158" spans="1:9" ht="16.5">
      <c r="A1158" s="463" t="s">
        <v>282</v>
      </c>
      <c r="B1158" s="468">
        <f t="shared" si="214"/>
        <v>83.78378378378379</v>
      </c>
      <c r="C1158" s="468">
        <f t="shared" si="214"/>
        <v>62.5</v>
      </c>
      <c r="D1158" s="468">
        <f t="shared" si="214"/>
        <v>70.833333333333343</v>
      </c>
      <c r="E1158" s="468">
        <f t="shared" si="214"/>
        <v>76.923076923076934</v>
      </c>
      <c r="F1158" s="468">
        <f t="shared" si="214"/>
        <v>81.481481481481481</v>
      </c>
      <c r="G1158" s="468">
        <f t="shared" si="214"/>
        <v>77.41935483870968</v>
      </c>
      <c r="H1158" s="468">
        <f t="shared" si="214"/>
        <v>88.888888888888886</v>
      </c>
      <c r="I1158" s="492">
        <f t="shared" si="215"/>
        <v>77.40427417846773</v>
      </c>
    </row>
    <row r="1159" spans="1:9" ht="16.5">
      <c r="A1159" s="463" t="s">
        <v>283</v>
      </c>
      <c r="B1159" s="468">
        <f t="shared" si="214"/>
        <v>81.818181818181827</v>
      </c>
      <c r="C1159" s="468">
        <f t="shared" si="214"/>
        <v>50</v>
      </c>
      <c r="D1159" s="468">
        <f t="shared" si="214"/>
        <v>74.193548387096769</v>
      </c>
      <c r="E1159" s="468">
        <f t="shared" si="214"/>
        <v>82.758620689655174</v>
      </c>
      <c r="F1159" s="468">
        <f t="shared" si="214"/>
        <v>86.486486486486484</v>
      </c>
      <c r="G1159" s="468">
        <f t="shared" si="214"/>
        <v>93.939393939393938</v>
      </c>
      <c r="H1159" s="468">
        <f t="shared" si="214"/>
        <v>95.348837209302332</v>
      </c>
      <c r="I1159" s="492">
        <f t="shared" si="215"/>
        <v>80.649295504302358</v>
      </c>
    </row>
    <row r="1160" spans="1:9" ht="16.5">
      <c r="A1160" s="463" t="s">
        <v>284</v>
      </c>
      <c r="B1160" s="468">
        <f t="shared" si="214"/>
        <v>27.118644067796609</v>
      </c>
      <c r="C1160" s="468">
        <f t="shared" si="214"/>
        <v>28.846153846153843</v>
      </c>
      <c r="D1160" s="468">
        <f t="shared" si="214"/>
        <v>65.789473684210535</v>
      </c>
      <c r="E1160" s="468">
        <f t="shared" si="214"/>
        <v>31.343283582089555</v>
      </c>
      <c r="F1160" s="468">
        <f t="shared" si="214"/>
        <v>45.569620253164558</v>
      </c>
      <c r="G1160" s="468">
        <f t="shared" si="214"/>
        <v>36.574074074074076</v>
      </c>
      <c r="H1160" s="468">
        <f t="shared" si="214"/>
        <v>36.170212765957451</v>
      </c>
      <c r="I1160" s="492">
        <f t="shared" si="215"/>
        <v>38.773066039063799</v>
      </c>
    </row>
    <row r="1161" spans="1:9" ht="16.5">
      <c r="A1161" s="463" t="s">
        <v>36</v>
      </c>
      <c r="B1161" s="468">
        <f t="shared" si="214"/>
        <v>81.981981981981974</v>
      </c>
      <c r="C1161" s="468">
        <f t="shared" si="214"/>
        <v>66.666666666666657</v>
      </c>
      <c r="D1161" s="468">
        <f t="shared" si="214"/>
        <v>76</v>
      </c>
      <c r="E1161" s="468">
        <f t="shared" si="214"/>
        <v>38.095238095238095</v>
      </c>
      <c r="F1161" s="468">
        <f t="shared" si="214"/>
        <v>70.833333333333343</v>
      </c>
      <c r="G1161" s="468">
        <f t="shared" si="214"/>
        <v>62.616822429906534</v>
      </c>
      <c r="H1161" s="468">
        <f t="shared" si="214"/>
        <v>82.876712328767127</v>
      </c>
      <c r="I1161" s="492">
        <f t="shared" si="215"/>
        <v>68.438679262270526</v>
      </c>
    </row>
    <row r="1162" spans="1:9">
      <c r="A1162" s="1607" t="s">
        <v>665</v>
      </c>
      <c r="B1162" s="1608"/>
      <c r="C1162" s="1608"/>
      <c r="D1162" s="1608"/>
      <c r="E1162" s="1608"/>
      <c r="F1162" s="1608"/>
      <c r="G1162" s="1608"/>
      <c r="H1162" s="1608"/>
      <c r="I1162" s="1609"/>
    </row>
    <row r="1163" spans="1:9">
      <c r="A1163" s="461" t="s">
        <v>992</v>
      </c>
      <c r="B1163" s="531">
        <v>44486</v>
      </c>
      <c r="C1163" s="531">
        <v>44487</v>
      </c>
      <c r="D1163" s="531">
        <v>44488</v>
      </c>
      <c r="E1163" s="531">
        <v>44489</v>
      </c>
      <c r="F1163" s="531">
        <v>44490</v>
      </c>
      <c r="G1163" s="531">
        <v>44491</v>
      </c>
      <c r="H1163" s="531">
        <v>44492</v>
      </c>
      <c r="I1163" s="462" t="s">
        <v>1000</v>
      </c>
    </row>
    <row r="1164" spans="1:9" ht="16.5">
      <c r="A1164" s="463" t="s">
        <v>54</v>
      </c>
      <c r="B1164" s="467">
        <f t="shared" ref="B1164:I1173" si="216">B1116/B1140</f>
        <v>160.88</v>
      </c>
      <c r="C1164" s="467">
        <f t="shared" si="216"/>
        <v>151.17260869565217</v>
      </c>
      <c r="D1164" s="467">
        <f t="shared" si="216"/>
        <v>156.01999999999998</v>
      </c>
      <c r="E1164" s="467">
        <f t="shared" si="216"/>
        <v>148.9542857142857</v>
      </c>
      <c r="F1164" s="467">
        <f t="shared" si="216"/>
        <v>129.91431034482758</v>
      </c>
      <c r="G1164" s="467">
        <f t="shared" si="216"/>
        <v>129.46140449438204</v>
      </c>
      <c r="H1164" s="467">
        <f t="shared" si="216"/>
        <v>149.80266159695816</v>
      </c>
      <c r="I1164" s="467">
        <f t="shared" si="216"/>
        <v>144.94270447110142</v>
      </c>
    </row>
    <row r="1165" spans="1:9" ht="16.5">
      <c r="A1165" s="463" t="s">
        <v>277</v>
      </c>
      <c r="B1165" s="467">
        <f t="shared" si="216"/>
        <v>158.82136546184736</v>
      </c>
      <c r="C1165" s="467">
        <f t="shared" si="216"/>
        <v>130.8020879120879</v>
      </c>
      <c r="D1165" s="467">
        <f t="shared" si="216"/>
        <v>145.45701923076925</v>
      </c>
      <c r="E1165" s="467">
        <f t="shared" si="216"/>
        <v>139.06056737588654</v>
      </c>
      <c r="F1165" s="467">
        <f t="shared" si="216"/>
        <v>145.24591240875912</v>
      </c>
      <c r="G1165" s="467">
        <f t="shared" si="216"/>
        <v>118.92315352697095</v>
      </c>
      <c r="H1165" s="467">
        <f t="shared" si="216"/>
        <v>140.79213166144203</v>
      </c>
      <c r="I1165" s="467">
        <f t="shared" si="216"/>
        <v>140.13762870514822</v>
      </c>
    </row>
    <row r="1166" spans="1:9" ht="16.5">
      <c r="A1166" s="463" t="s">
        <v>278</v>
      </c>
      <c r="B1166" s="467">
        <f t="shared" si="216"/>
        <v>136.54046153846153</v>
      </c>
      <c r="C1166" s="467">
        <f t="shared" si="216"/>
        <v>128.80296296296297</v>
      </c>
      <c r="D1166" s="467">
        <f t="shared" si="216"/>
        <v>147.56329787234043</v>
      </c>
      <c r="E1166" s="467">
        <f t="shared" si="216"/>
        <v>124.51738095238095</v>
      </c>
      <c r="F1166" s="467">
        <f t="shared" si="216"/>
        <v>125.04283018867925</v>
      </c>
      <c r="G1166" s="467">
        <f t="shared" si="216"/>
        <v>125.59993548387098</v>
      </c>
      <c r="H1166" s="467">
        <f t="shared" si="216"/>
        <v>131.64763005780347</v>
      </c>
      <c r="I1166" s="467">
        <f t="shared" si="216"/>
        <v>130.71825477707009</v>
      </c>
    </row>
    <row r="1167" spans="1:9" ht="16.5">
      <c r="A1167" s="463" t="s">
        <v>279</v>
      </c>
      <c r="B1167" s="467">
        <f t="shared" si="216"/>
        <v>121.21896396396397</v>
      </c>
      <c r="C1167" s="467">
        <f t="shared" si="216"/>
        <v>154.79907216494846</v>
      </c>
      <c r="D1167" s="467">
        <f t="shared" si="216"/>
        <v>138.07707317073169</v>
      </c>
      <c r="E1167" s="467">
        <f t="shared" si="216"/>
        <v>147.24198275862068</v>
      </c>
      <c r="F1167" s="467">
        <f t="shared" si="216"/>
        <v>134.18100775193798</v>
      </c>
      <c r="G1167" s="467">
        <f t="shared" si="216"/>
        <v>137.75027906976746</v>
      </c>
      <c r="H1167" s="467">
        <f t="shared" si="216"/>
        <v>156.55248031496063</v>
      </c>
      <c r="I1167" s="467">
        <f t="shared" si="216"/>
        <v>140.72634948096888</v>
      </c>
    </row>
    <row r="1168" spans="1:9" ht="16.5">
      <c r="A1168" s="463" t="s">
        <v>280</v>
      </c>
      <c r="B1168" s="467">
        <f t="shared" si="216"/>
        <v>156.63532467532468</v>
      </c>
      <c r="C1168" s="467">
        <f t="shared" si="216"/>
        <v>126.0594117647059</v>
      </c>
      <c r="D1168" s="467">
        <f t="shared" si="216"/>
        <v>129.8200787401575</v>
      </c>
      <c r="E1168" s="467">
        <f t="shared" si="216"/>
        <v>147.27330827067669</v>
      </c>
      <c r="F1168" s="467">
        <f t="shared" si="216"/>
        <v>133.48333333333335</v>
      </c>
      <c r="G1168" s="467">
        <f t="shared" si="216"/>
        <v>140.5811737089202</v>
      </c>
      <c r="H1168" s="467">
        <f t="shared" si="216"/>
        <v>150.42287262872628</v>
      </c>
      <c r="I1168" s="467">
        <f t="shared" si="216"/>
        <v>142.25086271567895</v>
      </c>
    </row>
    <row r="1169" spans="1:9" ht="16.5">
      <c r="A1169" s="463" t="s">
        <v>281</v>
      </c>
      <c r="B1169" s="467">
        <f t="shared" si="216"/>
        <v>128.70733944954128</v>
      </c>
      <c r="C1169" s="467">
        <f t="shared" si="216"/>
        <v>135.45648648648648</v>
      </c>
      <c r="D1169" s="467">
        <f t="shared" si="216"/>
        <v>144.56718749999999</v>
      </c>
      <c r="E1169" s="467">
        <f t="shared" si="216"/>
        <v>150.65878787878788</v>
      </c>
      <c r="F1169" s="467">
        <f t="shared" si="216"/>
        <v>138.39695652173913</v>
      </c>
      <c r="G1169" s="467">
        <f t="shared" si="216"/>
        <v>142.05934959349594</v>
      </c>
      <c r="H1169" s="467">
        <f t="shared" si="216"/>
        <v>123.86977272727272</v>
      </c>
      <c r="I1169" s="467">
        <f t="shared" si="216"/>
        <v>135.98455259026687</v>
      </c>
    </row>
    <row r="1170" spans="1:9" ht="16.5">
      <c r="A1170" s="463" t="s">
        <v>282</v>
      </c>
      <c r="B1170" s="467">
        <f t="shared" si="216"/>
        <v>163.92645161290324</v>
      </c>
      <c r="C1170" s="467">
        <f t="shared" si="216"/>
        <v>162.553</v>
      </c>
      <c r="D1170" s="467">
        <f t="shared" si="216"/>
        <v>128.68470588235294</v>
      </c>
      <c r="E1170" s="467">
        <f t="shared" si="216"/>
        <v>105.42400000000001</v>
      </c>
      <c r="F1170" s="467">
        <f t="shared" si="216"/>
        <v>134.10590909090908</v>
      </c>
      <c r="G1170" s="467">
        <f t="shared" si="216"/>
        <v>144.34583333333333</v>
      </c>
      <c r="H1170" s="467">
        <f t="shared" si="216"/>
        <v>184.84575000000001</v>
      </c>
      <c r="I1170" s="467">
        <f t="shared" si="216"/>
        <v>151.29164634146343</v>
      </c>
    </row>
    <row r="1171" spans="1:9" ht="16.5">
      <c r="A1171" s="463" t="s">
        <v>283</v>
      </c>
      <c r="B1171" s="467">
        <f t="shared" si="216"/>
        <v>86.628703703703707</v>
      </c>
      <c r="C1171" s="467">
        <f t="shared" si="216"/>
        <v>89.980555555555554</v>
      </c>
      <c r="D1171" s="467">
        <f t="shared" si="216"/>
        <v>136.02304347826089</v>
      </c>
      <c r="E1171" s="467">
        <f t="shared" si="216"/>
        <v>90.398750000000007</v>
      </c>
      <c r="F1171" s="467">
        <f t="shared" si="216"/>
        <v>102.63500000000001</v>
      </c>
      <c r="G1171" s="467">
        <f t="shared" si="216"/>
        <v>120.95483870967742</v>
      </c>
      <c r="H1171" s="467">
        <f t="shared" si="216"/>
        <v>116.66219512195121</v>
      </c>
      <c r="I1171" s="467">
        <f t="shared" si="216"/>
        <v>104.98999999999998</v>
      </c>
    </row>
    <row r="1172" spans="1:9" ht="16.5">
      <c r="A1172" s="463" t="s">
        <v>284</v>
      </c>
      <c r="B1172" s="467">
        <f t="shared" si="216"/>
        <v>121.2878125</v>
      </c>
      <c r="C1172" s="467">
        <f t="shared" si="216"/>
        <v>123.17866666666667</v>
      </c>
      <c r="D1172" s="467">
        <f t="shared" si="216"/>
        <v>106.7252</v>
      </c>
      <c r="E1172" s="467">
        <f t="shared" si="216"/>
        <v>130.97904761904761</v>
      </c>
      <c r="F1172" s="467">
        <f t="shared" si="216"/>
        <v>126.07916666666668</v>
      </c>
      <c r="G1172" s="467">
        <f t="shared" si="216"/>
        <v>144.91556962025317</v>
      </c>
      <c r="H1172" s="467">
        <f t="shared" si="216"/>
        <v>127.49764705882352</v>
      </c>
      <c r="I1172" s="467">
        <f t="shared" si="216"/>
        <v>128.77929230769232</v>
      </c>
    </row>
    <row r="1173" spans="1:9" ht="16.5">
      <c r="A1173" s="463" t="s">
        <v>36</v>
      </c>
      <c r="B1173" s="467">
        <f t="shared" si="216"/>
        <v>110.16593406593407</v>
      </c>
      <c r="C1173" s="467">
        <f t="shared" si="216"/>
        <v>149.72031250000001</v>
      </c>
      <c r="D1173" s="467">
        <f t="shared" si="216"/>
        <v>98.03973684210527</v>
      </c>
      <c r="E1173" s="467">
        <f t="shared" si="216"/>
        <v>130.863</v>
      </c>
      <c r="F1173" s="467">
        <f t="shared" si="216"/>
        <v>118.80088235294117</v>
      </c>
      <c r="G1173" s="467">
        <f t="shared" si="216"/>
        <v>145.6410447761194</v>
      </c>
      <c r="H1173" s="467">
        <f t="shared" si="216"/>
        <v>130.22760330578512</v>
      </c>
      <c r="I1173" s="467">
        <f t="shared" si="216"/>
        <v>126.07777777777778</v>
      </c>
    </row>
    <row r="1175" spans="1:9" ht="23.25">
      <c r="A1175" s="1602" t="s">
        <v>1058</v>
      </c>
      <c r="B1175" s="1603"/>
      <c r="C1175" s="1603"/>
      <c r="D1175" s="1603"/>
      <c r="E1175" s="1603"/>
      <c r="F1175" s="1603"/>
      <c r="G1175" s="1603"/>
      <c r="H1175" s="1603"/>
      <c r="I1175" s="1603"/>
    </row>
    <row r="1176" spans="1:9">
      <c r="A1176" s="1604" t="s">
        <v>991</v>
      </c>
      <c r="B1176" s="1605"/>
      <c r="C1176" s="1605"/>
      <c r="D1176" s="1605"/>
      <c r="E1176" s="1605"/>
      <c r="F1176" s="1605"/>
      <c r="G1176" s="1605"/>
      <c r="H1176" s="1605"/>
      <c r="I1176" s="1606"/>
    </row>
    <row r="1177" spans="1:9">
      <c r="A1177" s="461" t="s">
        <v>992</v>
      </c>
      <c r="B1177" s="531">
        <v>44493</v>
      </c>
      <c r="C1177" s="531">
        <v>44494</v>
      </c>
      <c r="D1177" s="531">
        <v>44495</v>
      </c>
      <c r="E1177" s="531">
        <v>44496</v>
      </c>
      <c r="F1177" s="531">
        <v>44497</v>
      </c>
      <c r="G1177" s="531">
        <v>44498</v>
      </c>
      <c r="H1177" s="531">
        <v>44499</v>
      </c>
      <c r="I1177" s="462" t="s">
        <v>1000</v>
      </c>
    </row>
    <row r="1178" spans="1:9" ht="16.5">
      <c r="A1178" s="463" t="s">
        <v>54</v>
      </c>
      <c r="B1178" s="467">
        <v>13740.9</v>
      </c>
      <c r="C1178" s="467">
        <v>16182</v>
      </c>
      <c r="D1178" s="467">
        <v>20011.47</v>
      </c>
      <c r="E1178" s="467">
        <v>18618.240000000002</v>
      </c>
      <c r="F1178" s="467">
        <v>27083.47</v>
      </c>
      <c r="G1178" s="467">
        <v>36013.81</v>
      </c>
      <c r="H1178" s="467">
        <v>56237.53</v>
      </c>
      <c r="I1178" s="466">
        <f t="shared" ref="I1178:I1187" si="217">SUM(B1178:H1178)</f>
        <v>187887.42</v>
      </c>
    </row>
    <row r="1179" spans="1:9" ht="16.5">
      <c r="A1179" s="463" t="s">
        <v>277</v>
      </c>
      <c r="B1179" s="467">
        <v>36259.18</v>
      </c>
      <c r="C1179" s="467">
        <v>15061.61</v>
      </c>
      <c r="D1179" s="467">
        <v>16703.43</v>
      </c>
      <c r="E1179" s="467">
        <v>21101.7</v>
      </c>
      <c r="F1179" s="467">
        <v>31858.97</v>
      </c>
      <c r="G1179" s="467">
        <v>41394.92</v>
      </c>
      <c r="H1179" s="467">
        <v>51312.29</v>
      </c>
      <c r="I1179" s="466">
        <f t="shared" si="217"/>
        <v>213692.1</v>
      </c>
    </row>
    <row r="1180" spans="1:9" ht="16.5">
      <c r="A1180" s="463" t="s">
        <v>278</v>
      </c>
      <c r="B1180" s="467">
        <v>9496.2099999999991</v>
      </c>
      <c r="C1180" s="467">
        <v>13761.67</v>
      </c>
      <c r="D1180" s="467">
        <v>11732.63</v>
      </c>
      <c r="E1180" s="467">
        <v>15845.94</v>
      </c>
      <c r="F1180" s="467">
        <v>14834.77</v>
      </c>
      <c r="G1180" s="467">
        <v>30482.03</v>
      </c>
      <c r="H1180" s="467">
        <v>34469.18</v>
      </c>
      <c r="I1180" s="466">
        <f t="shared" si="217"/>
        <v>130622.43</v>
      </c>
    </row>
    <row r="1181" spans="1:9" ht="16.5">
      <c r="A1181" s="463" t="s">
        <v>279</v>
      </c>
      <c r="B1181" s="467">
        <v>32531.07</v>
      </c>
      <c r="C1181" s="467">
        <v>12997.16</v>
      </c>
      <c r="D1181" s="467">
        <v>16089.58</v>
      </c>
      <c r="E1181" s="467">
        <v>22498.79</v>
      </c>
      <c r="F1181" s="467">
        <v>24153.62</v>
      </c>
      <c r="G1181" s="467">
        <v>40888.400000000001</v>
      </c>
      <c r="H1181" s="467">
        <v>51628.42</v>
      </c>
      <c r="I1181" s="466">
        <f t="shared" si="217"/>
        <v>200787.03999999998</v>
      </c>
    </row>
    <row r="1182" spans="1:9" ht="16.5">
      <c r="A1182" s="463" t="s">
        <v>280</v>
      </c>
      <c r="B1182" s="467">
        <v>25165.23</v>
      </c>
      <c r="C1182" s="467">
        <v>25104.29</v>
      </c>
      <c r="D1182" s="467">
        <v>25909.56</v>
      </c>
      <c r="E1182" s="467">
        <v>24592.76</v>
      </c>
      <c r="F1182" s="467">
        <v>34276.83</v>
      </c>
      <c r="G1182" s="467">
        <v>53178.98</v>
      </c>
      <c r="H1182" s="467">
        <v>62858.76</v>
      </c>
      <c r="I1182" s="466">
        <f t="shared" si="217"/>
        <v>251086.41</v>
      </c>
    </row>
    <row r="1183" spans="1:9" ht="16.5">
      <c r="A1183" s="463" t="s">
        <v>281</v>
      </c>
      <c r="B1183" s="467">
        <v>12385.79</v>
      </c>
      <c r="C1183" s="467">
        <v>8298.35</v>
      </c>
      <c r="D1183" s="934">
        <v>9800.2900000000009</v>
      </c>
      <c r="E1183" s="467">
        <v>11734.39</v>
      </c>
      <c r="F1183" s="467">
        <v>14422.21</v>
      </c>
      <c r="G1183" s="467">
        <v>19366.97</v>
      </c>
      <c r="H1183" s="467">
        <v>26951.35</v>
      </c>
      <c r="I1183" s="466">
        <f t="shared" si="217"/>
        <v>102959.35</v>
      </c>
    </row>
    <row r="1184" spans="1:9" ht="16.5">
      <c r="A1184" s="463" t="s">
        <v>282</v>
      </c>
      <c r="B1184" s="467">
        <v>5894.88</v>
      </c>
      <c r="C1184" s="467">
        <v>2008.66</v>
      </c>
      <c r="D1184" s="934">
        <v>2990.53</v>
      </c>
      <c r="E1184" s="467">
        <v>3413.18</v>
      </c>
      <c r="F1184" s="467">
        <v>3786.51</v>
      </c>
      <c r="G1184" s="467">
        <v>3535.29</v>
      </c>
      <c r="H1184" s="467">
        <v>6977.61</v>
      </c>
      <c r="I1184" s="466">
        <f t="shared" si="217"/>
        <v>28606.660000000003</v>
      </c>
    </row>
    <row r="1185" spans="1:9" ht="16.5">
      <c r="A1185" s="463" t="s">
        <v>283</v>
      </c>
      <c r="B1185" s="467">
        <v>4940.6400000000003</v>
      </c>
      <c r="C1185" s="467">
        <v>1988.67</v>
      </c>
      <c r="D1185" s="934">
        <v>2885.51</v>
      </c>
      <c r="E1185" s="467">
        <v>2145.67</v>
      </c>
      <c r="F1185" s="467">
        <v>3948.9</v>
      </c>
      <c r="G1185" s="467">
        <v>5860.42</v>
      </c>
      <c r="H1185" s="467">
        <v>6413.87</v>
      </c>
      <c r="I1185" s="466">
        <f t="shared" si="217"/>
        <v>28183.679999999997</v>
      </c>
    </row>
    <row r="1186" spans="1:9" ht="16.5">
      <c r="A1186" s="463" t="s">
        <v>284</v>
      </c>
      <c r="B1186" s="467">
        <v>6589.86</v>
      </c>
      <c r="C1186" s="467">
        <v>1621.8</v>
      </c>
      <c r="D1186" s="934">
        <v>1327.88</v>
      </c>
      <c r="E1186" s="467">
        <v>3661.38</v>
      </c>
      <c r="F1186" s="467">
        <v>2983.42</v>
      </c>
      <c r="G1186" s="467">
        <v>5113.99</v>
      </c>
      <c r="H1186" s="467">
        <v>12983.22</v>
      </c>
      <c r="I1186" s="466">
        <f t="shared" si="217"/>
        <v>34281.550000000003</v>
      </c>
    </row>
    <row r="1187" spans="1:9" ht="16.5">
      <c r="A1187" s="463" t="s">
        <v>36</v>
      </c>
      <c r="B1187" s="467">
        <v>10909.27</v>
      </c>
      <c r="C1187" s="467">
        <v>3007.73</v>
      </c>
      <c r="D1187" s="934">
        <v>4501.41</v>
      </c>
      <c r="E1187" s="467">
        <v>7330.22</v>
      </c>
      <c r="F1187" s="467">
        <v>9400.56</v>
      </c>
      <c r="G1187" s="467">
        <v>13242.89</v>
      </c>
      <c r="H1187" s="467">
        <v>17923.37</v>
      </c>
      <c r="I1187" s="466">
        <f t="shared" si="217"/>
        <v>66315.45</v>
      </c>
    </row>
    <row r="1188" spans="1:9">
      <c r="A1188" s="1607" t="s">
        <v>1050</v>
      </c>
      <c r="B1188" s="1608"/>
      <c r="C1188" s="1608"/>
      <c r="D1188" s="1608"/>
      <c r="E1188" s="1608"/>
      <c r="F1188" s="1608"/>
      <c r="G1188" s="1608"/>
      <c r="H1188" s="1608"/>
      <c r="I1188" s="1609"/>
    </row>
    <row r="1189" spans="1:9">
      <c r="A1189" s="461" t="s">
        <v>992</v>
      </c>
      <c r="B1189" s="531">
        <v>44493</v>
      </c>
      <c r="C1189" s="531">
        <v>44494</v>
      </c>
      <c r="D1189" s="531">
        <v>44495</v>
      </c>
      <c r="E1189" s="531">
        <v>44496</v>
      </c>
      <c r="F1189" s="531">
        <v>44497</v>
      </c>
      <c r="G1189" s="531">
        <v>44498</v>
      </c>
      <c r="H1189" s="531">
        <v>44499</v>
      </c>
      <c r="I1189" s="462" t="s">
        <v>1000</v>
      </c>
    </row>
    <row r="1190" spans="1:9" ht="16.5">
      <c r="A1190" s="463" t="s">
        <v>54</v>
      </c>
      <c r="B1190" s="934">
        <v>192</v>
      </c>
      <c r="C1190" s="934">
        <v>207</v>
      </c>
      <c r="D1190" s="934">
        <v>286</v>
      </c>
      <c r="E1190" s="934">
        <v>294</v>
      </c>
      <c r="F1190" s="934">
        <v>420</v>
      </c>
      <c r="G1190" s="934">
        <v>638</v>
      </c>
      <c r="H1190" s="464">
        <v>1084</v>
      </c>
      <c r="I1190" s="465">
        <f t="shared" ref="I1190:I1199" si="218">SUM(B1190:H1190)</f>
        <v>3121</v>
      </c>
    </row>
    <row r="1191" spans="1:9" ht="16.5">
      <c r="A1191" s="463" t="s">
        <v>277</v>
      </c>
      <c r="B1191" s="934">
        <v>531</v>
      </c>
      <c r="C1191" s="934">
        <v>238</v>
      </c>
      <c r="D1191" s="934">
        <v>312</v>
      </c>
      <c r="E1191" s="934">
        <v>225</v>
      </c>
      <c r="F1191" s="934">
        <v>227</v>
      </c>
      <c r="G1191" s="934">
        <v>600</v>
      </c>
      <c r="H1191" s="464">
        <v>817</v>
      </c>
      <c r="I1191" s="465">
        <f t="shared" si="218"/>
        <v>2950</v>
      </c>
    </row>
    <row r="1192" spans="1:9" ht="16.5">
      <c r="A1192" s="463" t="s">
        <v>278</v>
      </c>
      <c r="B1192" s="934">
        <v>126</v>
      </c>
      <c r="C1192" s="934">
        <v>269</v>
      </c>
      <c r="D1192" s="934">
        <v>185</v>
      </c>
      <c r="E1192" s="934">
        <v>328</v>
      </c>
      <c r="F1192" s="934">
        <v>199</v>
      </c>
      <c r="G1192" s="934">
        <v>360</v>
      </c>
      <c r="H1192" s="464">
        <v>395</v>
      </c>
      <c r="I1192" s="465">
        <f t="shared" si="218"/>
        <v>1862</v>
      </c>
    </row>
    <row r="1193" spans="1:9" ht="16.5">
      <c r="A1193" s="463" t="s">
        <v>279</v>
      </c>
      <c r="B1193" s="934">
        <v>601</v>
      </c>
      <c r="C1193" s="934">
        <v>238</v>
      </c>
      <c r="D1193" s="934">
        <v>334</v>
      </c>
      <c r="E1193" s="934">
        <v>380</v>
      </c>
      <c r="F1193" s="934">
        <v>456</v>
      </c>
      <c r="G1193" s="934">
        <v>798</v>
      </c>
      <c r="H1193" s="464">
        <v>939</v>
      </c>
      <c r="I1193" s="465">
        <f t="shared" si="218"/>
        <v>3746</v>
      </c>
    </row>
    <row r="1194" spans="1:9" ht="16.5">
      <c r="A1194" s="463" t="s">
        <v>280</v>
      </c>
      <c r="B1194" s="934">
        <v>255</v>
      </c>
      <c r="C1194" s="934">
        <v>215</v>
      </c>
      <c r="D1194" s="934">
        <v>293</v>
      </c>
      <c r="E1194" s="934">
        <v>380</v>
      </c>
      <c r="F1194" s="934">
        <v>370</v>
      </c>
      <c r="G1194" s="934">
        <v>580</v>
      </c>
      <c r="H1194" s="464">
        <v>672</v>
      </c>
      <c r="I1194" s="465">
        <f t="shared" si="218"/>
        <v>2765</v>
      </c>
    </row>
    <row r="1195" spans="1:9" ht="16.5">
      <c r="A1195" s="463" t="s">
        <v>281</v>
      </c>
      <c r="B1195" s="934">
        <v>134</v>
      </c>
      <c r="C1195" s="934">
        <v>109</v>
      </c>
      <c r="D1195" s="934">
        <v>206</v>
      </c>
      <c r="E1195" s="934">
        <v>219</v>
      </c>
      <c r="F1195" s="934">
        <v>241</v>
      </c>
      <c r="G1195" s="934">
        <v>450</v>
      </c>
      <c r="H1195" s="464">
        <v>448</v>
      </c>
      <c r="I1195" s="465">
        <f t="shared" si="218"/>
        <v>1807</v>
      </c>
    </row>
    <row r="1196" spans="1:9" ht="16.5">
      <c r="A1196" s="463" t="s">
        <v>282</v>
      </c>
      <c r="B1196" s="934">
        <v>47</v>
      </c>
      <c r="C1196" s="934">
        <v>19</v>
      </c>
      <c r="D1196" s="934">
        <v>23</v>
      </c>
      <c r="E1196" s="934">
        <v>35</v>
      </c>
      <c r="F1196" s="934">
        <v>37</v>
      </c>
      <c r="G1196" s="934">
        <v>39</v>
      </c>
      <c r="H1196" s="464">
        <v>69</v>
      </c>
      <c r="I1196" s="465">
        <f t="shared" si="218"/>
        <v>269</v>
      </c>
    </row>
    <row r="1197" spans="1:9" ht="16.5">
      <c r="A1197" s="463" t="s">
        <v>283</v>
      </c>
      <c r="B1197" s="934">
        <v>44</v>
      </c>
      <c r="C1197" s="934">
        <v>27</v>
      </c>
      <c r="D1197" s="934">
        <v>38</v>
      </c>
      <c r="E1197" s="934">
        <v>30</v>
      </c>
      <c r="F1197" s="934">
        <v>39</v>
      </c>
      <c r="G1197" s="934">
        <v>45</v>
      </c>
      <c r="H1197" s="464">
        <v>68</v>
      </c>
      <c r="I1197" s="465">
        <f t="shared" si="218"/>
        <v>291</v>
      </c>
    </row>
    <row r="1198" spans="1:9" ht="16.5">
      <c r="A1198" s="463" t="s">
        <v>284</v>
      </c>
      <c r="B1198" s="934">
        <v>262</v>
      </c>
      <c r="C1198" s="934">
        <v>35</v>
      </c>
      <c r="D1198" s="934">
        <v>56</v>
      </c>
      <c r="E1198" s="934">
        <v>62</v>
      </c>
      <c r="F1198" s="934">
        <v>76</v>
      </c>
      <c r="G1198" s="934">
        <v>150</v>
      </c>
      <c r="H1198" s="464">
        <v>351</v>
      </c>
      <c r="I1198" s="465">
        <f t="shared" si="218"/>
        <v>992</v>
      </c>
    </row>
    <row r="1199" spans="1:9" ht="16.5">
      <c r="A1199" s="463" t="s">
        <v>36</v>
      </c>
      <c r="B1199" s="934">
        <v>113</v>
      </c>
      <c r="C1199" s="934">
        <v>45</v>
      </c>
      <c r="D1199" s="934">
        <v>58</v>
      </c>
      <c r="E1199" s="934">
        <v>76</v>
      </c>
      <c r="F1199" s="934">
        <v>96</v>
      </c>
      <c r="G1199" s="934">
        <v>136</v>
      </c>
      <c r="H1199" s="464">
        <v>152</v>
      </c>
      <c r="I1199" s="465">
        <f t="shared" si="218"/>
        <v>676</v>
      </c>
    </row>
    <row r="1200" spans="1:9">
      <c r="A1200" s="1607" t="s">
        <v>49</v>
      </c>
      <c r="B1200" s="1608"/>
      <c r="C1200" s="1608"/>
      <c r="D1200" s="1608"/>
      <c r="E1200" s="1608"/>
      <c r="F1200" s="1608"/>
      <c r="G1200" s="1608"/>
      <c r="H1200" s="1608"/>
      <c r="I1200" s="1609"/>
    </row>
    <row r="1201" spans="1:9">
      <c r="A1201" s="461" t="s">
        <v>992</v>
      </c>
      <c r="B1201" s="531">
        <v>44493</v>
      </c>
      <c r="C1201" s="531">
        <v>44494</v>
      </c>
      <c r="D1201" s="531">
        <v>44495</v>
      </c>
      <c r="E1201" s="531">
        <v>44496</v>
      </c>
      <c r="F1201" s="531">
        <v>44497</v>
      </c>
      <c r="G1201" s="531">
        <v>44498</v>
      </c>
      <c r="H1201" s="531">
        <v>44499</v>
      </c>
      <c r="I1201" s="462" t="s">
        <v>1000</v>
      </c>
    </row>
    <row r="1202" spans="1:9" ht="16.5">
      <c r="A1202" s="463" t="s">
        <v>54</v>
      </c>
      <c r="B1202" s="934">
        <v>95</v>
      </c>
      <c r="C1202" s="934">
        <v>109</v>
      </c>
      <c r="D1202" s="934">
        <v>141</v>
      </c>
      <c r="E1202" s="934">
        <v>130</v>
      </c>
      <c r="F1202" s="934">
        <v>190</v>
      </c>
      <c r="G1202" s="934">
        <v>279</v>
      </c>
      <c r="H1202" s="934">
        <v>441</v>
      </c>
      <c r="I1202" s="465">
        <f t="shared" ref="I1202:I1211" si="219">SUM(B1202:H1202)</f>
        <v>1385</v>
      </c>
    </row>
    <row r="1203" spans="1:9" ht="16.5">
      <c r="A1203" s="463" t="s">
        <v>277</v>
      </c>
      <c r="B1203" s="934">
        <v>272</v>
      </c>
      <c r="C1203" s="934">
        <v>107</v>
      </c>
      <c r="D1203" s="934">
        <v>118</v>
      </c>
      <c r="E1203" s="934">
        <v>169</v>
      </c>
      <c r="F1203" s="934">
        <v>201</v>
      </c>
      <c r="G1203" s="934">
        <v>365</v>
      </c>
      <c r="H1203" s="934">
        <v>378</v>
      </c>
      <c r="I1203" s="465">
        <f t="shared" si="219"/>
        <v>1610</v>
      </c>
    </row>
    <row r="1204" spans="1:9" ht="16.5">
      <c r="A1204" s="463" t="s">
        <v>278</v>
      </c>
      <c r="B1204" s="934">
        <v>70</v>
      </c>
      <c r="C1204" s="934">
        <v>110</v>
      </c>
      <c r="D1204" s="934">
        <v>119</v>
      </c>
      <c r="E1204" s="934">
        <v>120</v>
      </c>
      <c r="F1204" s="934">
        <v>136</v>
      </c>
      <c r="G1204" s="934">
        <v>229</v>
      </c>
      <c r="H1204" s="934">
        <v>259</v>
      </c>
      <c r="I1204" s="465">
        <f t="shared" si="219"/>
        <v>1043</v>
      </c>
    </row>
    <row r="1205" spans="1:9" ht="16.5">
      <c r="A1205" s="463" t="s">
        <v>279</v>
      </c>
      <c r="B1205" s="934">
        <v>212</v>
      </c>
      <c r="C1205" s="934">
        <v>105</v>
      </c>
      <c r="D1205" s="934">
        <v>118</v>
      </c>
      <c r="E1205" s="934">
        <v>142</v>
      </c>
      <c r="F1205" s="934">
        <v>168</v>
      </c>
      <c r="G1205" s="934">
        <v>348</v>
      </c>
      <c r="H1205" s="934">
        <v>370</v>
      </c>
      <c r="I1205" s="465">
        <f t="shared" si="219"/>
        <v>1463</v>
      </c>
    </row>
    <row r="1206" spans="1:9" ht="16.5">
      <c r="A1206" s="463" t="s">
        <v>280</v>
      </c>
      <c r="B1206" s="934">
        <v>164</v>
      </c>
      <c r="C1206" s="934">
        <v>164</v>
      </c>
      <c r="D1206" s="934">
        <v>189</v>
      </c>
      <c r="E1206" s="934">
        <v>219</v>
      </c>
      <c r="F1206" s="934">
        <v>246</v>
      </c>
      <c r="G1206" s="934">
        <v>370</v>
      </c>
      <c r="H1206" s="934">
        <v>477</v>
      </c>
      <c r="I1206" s="465">
        <f t="shared" si="219"/>
        <v>1829</v>
      </c>
    </row>
    <row r="1207" spans="1:9" ht="16.5">
      <c r="A1207" s="463" t="s">
        <v>281</v>
      </c>
      <c r="B1207" s="934">
        <v>96</v>
      </c>
      <c r="C1207" s="934">
        <v>69</v>
      </c>
      <c r="D1207" s="934">
        <v>91</v>
      </c>
      <c r="E1207" s="934">
        <v>86</v>
      </c>
      <c r="F1207" s="934">
        <v>107</v>
      </c>
      <c r="G1207" s="934">
        <v>152</v>
      </c>
      <c r="H1207" s="934">
        <v>191</v>
      </c>
      <c r="I1207" s="465">
        <f t="shared" si="219"/>
        <v>792</v>
      </c>
    </row>
    <row r="1208" spans="1:9" ht="16.5">
      <c r="A1208" s="463" t="s">
        <v>282</v>
      </c>
      <c r="B1208" s="934">
        <v>40</v>
      </c>
      <c r="C1208" s="934">
        <v>17</v>
      </c>
      <c r="D1208" s="934">
        <v>19</v>
      </c>
      <c r="E1208" s="934">
        <v>29</v>
      </c>
      <c r="F1208" s="934">
        <v>30</v>
      </c>
      <c r="G1208" s="934">
        <v>37</v>
      </c>
      <c r="H1208" s="934">
        <v>65</v>
      </c>
      <c r="I1208" s="465">
        <f t="shared" si="219"/>
        <v>237</v>
      </c>
    </row>
    <row r="1209" spans="1:9" ht="16.5">
      <c r="A1209" s="463" t="s">
        <v>283</v>
      </c>
      <c r="B1209" s="934">
        <v>37</v>
      </c>
      <c r="C1209" s="934">
        <v>18</v>
      </c>
      <c r="D1209" s="934">
        <v>32</v>
      </c>
      <c r="E1209" s="934">
        <v>23</v>
      </c>
      <c r="F1209" s="934">
        <v>33</v>
      </c>
      <c r="G1209" s="934">
        <v>40</v>
      </c>
      <c r="H1209" s="934">
        <v>56</v>
      </c>
      <c r="I1209" s="465">
        <f t="shared" si="219"/>
        <v>239</v>
      </c>
    </row>
    <row r="1210" spans="1:9" ht="16.5">
      <c r="A1210" s="463" t="s">
        <v>284</v>
      </c>
      <c r="B1210" s="934">
        <v>73</v>
      </c>
      <c r="C1210" s="934">
        <v>11</v>
      </c>
      <c r="D1210" s="934">
        <v>12</v>
      </c>
      <c r="E1210" s="934">
        <v>27</v>
      </c>
      <c r="F1210" s="934">
        <v>28</v>
      </c>
      <c r="G1210" s="934">
        <v>48</v>
      </c>
      <c r="H1210" s="934">
        <v>91</v>
      </c>
      <c r="I1210" s="465">
        <f t="shared" si="219"/>
        <v>290</v>
      </c>
    </row>
    <row r="1211" spans="1:9" ht="16.5">
      <c r="A1211" s="463" t="s">
        <v>36</v>
      </c>
      <c r="B1211" s="934">
        <v>89</v>
      </c>
      <c r="C1211" s="934">
        <v>32</v>
      </c>
      <c r="D1211" s="934">
        <v>47</v>
      </c>
      <c r="E1211" s="934">
        <v>67</v>
      </c>
      <c r="F1211" s="934">
        <v>75</v>
      </c>
      <c r="G1211" s="934">
        <v>113</v>
      </c>
      <c r="H1211" s="934">
        <v>132</v>
      </c>
      <c r="I1211" s="465">
        <f t="shared" si="219"/>
        <v>555</v>
      </c>
    </row>
    <row r="1212" spans="1:9">
      <c r="A1212" s="1607" t="s">
        <v>525</v>
      </c>
      <c r="B1212" s="1608"/>
      <c r="C1212" s="1608"/>
      <c r="D1212" s="1608"/>
      <c r="E1212" s="1608"/>
      <c r="F1212" s="1608"/>
      <c r="G1212" s="1608"/>
      <c r="H1212" s="1608"/>
      <c r="I1212" s="1609"/>
    </row>
    <row r="1213" spans="1:9">
      <c r="A1213" s="461" t="s">
        <v>992</v>
      </c>
      <c r="B1213" s="531">
        <v>44493</v>
      </c>
      <c r="C1213" s="531">
        <v>44494</v>
      </c>
      <c r="D1213" s="531">
        <v>44495</v>
      </c>
      <c r="E1213" s="531">
        <v>44496</v>
      </c>
      <c r="F1213" s="531">
        <v>44497</v>
      </c>
      <c r="G1213" s="531">
        <v>44498</v>
      </c>
      <c r="H1213" s="531">
        <v>44499</v>
      </c>
      <c r="I1213" s="462" t="s">
        <v>1000</v>
      </c>
    </row>
    <row r="1214" spans="1:9" ht="16.5">
      <c r="A1214" s="463" t="s">
        <v>54</v>
      </c>
      <c r="B1214" s="464">
        <f t="shared" ref="B1214:H1223" si="220">B1202/B1190*100</f>
        <v>49.479166666666671</v>
      </c>
      <c r="C1214" s="464">
        <f t="shared" si="220"/>
        <v>52.657004830917877</v>
      </c>
      <c r="D1214" s="464">
        <f t="shared" si="220"/>
        <v>49.3006993006993</v>
      </c>
      <c r="E1214" s="464">
        <f t="shared" si="220"/>
        <v>44.217687074829932</v>
      </c>
      <c r="F1214" s="464">
        <f t="shared" si="220"/>
        <v>45.238095238095241</v>
      </c>
      <c r="G1214" s="464">
        <f t="shared" si="220"/>
        <v>43.730407523510969</v>
      </c>
      <c r="H1214" s="464">
        <f t="shared" si="220"/>
        <v>40.682656826568262</v>
      </c>
      <c r="I1214" s="465">
        <f t="shared" ref="I1214:I1223" si="221">AVERAGE(B1214:H1214)</f>
        <v>46.472245351612614</v>
      </c>
    </row>
    <row r="1215" spans="1:9" ht="16.5">
      <c r="A1215" s="463" t="s">
        <v>277</v>
      </c>
      <c r="B1215" s="464">
        <f t="shared" si="220"/>
        <v>51.224105461393599</v>
      </c>
      <c r="C1215" s="464">
        <f t="shared" si="220"/>
        <v>44.957983193277315</v>
      </c>
      <c r="D1215" s="464">
        <f t="shared" si="220"/>
        <v>37.820512820512818</v>
      </c>
      <c r="E1215" s="464">
        <f t="shared" si="220"/>
        <v>75.1111111111111</v>
      </c>
      <c r="F1215" s="464">
        <f t="shared" si="220"/>
        <v>88.546255506607935</v>
      </c>
      <c r="G1215" s="464">
        <f t="shared" si="220"/>
        <v>60.833333333333329</v>
      </c>
      <c r="H1215" s="464">
        <f t="shared" si="220"/>
        <v>46.266829865361075</v>
      </c>
      <c r="I1215" s="465">
        <f t="shared" si="221"/>
        <v>57.822875898799602</v>
      </c>
    </row>
    <row r="1216" spans="1:9" ht="16.5">
      <c r="A1216" s="463" t="s">
        <v>278</v>
      </c>
      <c r="B1216" s="464">
        <f t="shared" si="220"/>
        <v>55.555555555555557</v>
      </c>
      <c r="C1216" s="464">
        <f t="shared" si="220"/>
        <v>40.892193308550183</v>
      </c>
      <c r="D1216" s="464">
        <f t="shared" si="220"/>
        <v>64.324324324324323</v>
      </c>
      <c r="E1216" s="464">
        <f t="shared" si="220"/>
        <v>36.585365853658537</v>
      </c>
      <c r="F1216" s="464">
        <f t="shared" si="220"/>
        <v>68.341708542713562</v>
      </c>
      <c r="G1216" s="464">
        <f t="shared" si="220"/>
        <v>63.611111111111107</v>
      </c>
      <c r="H1216" s="464">
        <f t="shared" si="220"/>
        <v>65.569620253164558</v>
      </c>
      <c r="I1216" s="465">
        <f t="shared" si="221"/>
        <v>56.411411278439687</v>
      </c>
    </row>
    <row r="1217" spans="1:9" ht="16.5">
      <c r="A1217" s="463" t="s">
        <v>279</v>
      </c>
      <c r="B1217" s="464">
        <f t="shared" si="220"/>
        <v>35.27454242928453</v>
      </c>
      <c r="C1217" s="464">
        <f t="shared" si="220"/>
        <v>44.117647058823529</v>
      </c>
      <c r="D1217" s="464">
        <f t="shared" si="220"/>
        <v>35.32934131736527</v>
      </c>
      <c r="E1217" s="464">
        <f t="shared" si="220"/>
        <v>37.368421052631575</v>
      </c>
      <c r="F1217" s="464">
        <f t="shared" si="220"/>
        <v>36.84210526315789</v>
      </c>
      <c r="G1217" s="464">
        <f t="shared" si="220"/>
        <v>43.609022556390975</v>
      </c>
      <c r="H1217" s="464">
        <f t="shared" si="220"/>
        <v>39.403620873269432</v>
      </c>
      <c r="I1217" s="465">
        <f t="shared" si="221"/>
        <v>38.849242935846171</v>
      </c>
    </row>
    <row r="1218" spans="1:9" ht="16.5">
      <c r="A1218" s="463" t="s">
        <v>280</v>
      </c>
      <c r="B1218" s="464">
        <f t="shared" si="220"/>
        <v>64.313725490196077</v>
      </c>
      <c r="C1218" s="464">
        <f t="shared" si="220"/>
        <v>76.279069767441868</v>
      </c>
      <c r="D1218" s="464">
        <f t="shared" si="220"/>
        <v>64.50511945392492</v>
      </c>
      <c r="E1218" s="464">
        <f t="shared" si="220"/>
        <v>57.631578947368425</v>
      </c>
      <c r="F1218" s="464">
        <f t="shared" si="220"/>
        <v>66.486486486486484</v>
      </c>
      <c r="G1218" s="464">
        <f t="shared" si="220"/>
        <v>63.793103448275865</v>
      </c>
      <c r="H1218" s="464">
        <f t="shared" si="220"/>
        <v>70.982142857142861</v>
      </c>
      <c r="I1218" s="465">
        <f t="shared" si="221"/>
        <v>66.284460921548074</v>
      </c>
    </row>
    <row r="1219" spans="1:9" ht="16.5">
      <c r="A1219" s="463" t="s">
        <v>281</v>
      </c>
      <c r="B1219" s="468">
        <f t="shared" si="220"/>
        <v>71.641791044776113</v>
      </c>
      <c r="C1219" s="468">
        <f t="shared" si="220"/>
        <v>63.302752293577981</v>
      </c>
      <c r="D1219" s="468">
        <f t="shared" si="220"/>
        <v>44.174757281553397</v>
      </c>
      <c r="E1219" s="468">
        <f t="shared" si="220"/>
        <v>39.269406392694059</v>
      </c>
      <c r="F1219" s="468">
        <f t="shared" si="220"/>
        <v>44.398340248962654</v>
      </c>
      <c r="G1219" s="468">
        <f t="shared" si="220"/>
        <v>33.777777777777779</v>
      </c>
      <c r="H1219" s="468">
        <f t="shared" si="220"/>
        <v>42.633928571428569</v>
      </c>
      <c r="I1219" s="492">
        <f t="shared" si="221"/>
        <v>48.456964801538653</v>
      </c>
    </row>
    <row r="1220" spans="1:9" ht="16.5">
      <c r="A1220" s="463" t="s">
        <v>282</v>
      </c>
      <c r="B1220" s="468">
        <f t="shared" si="220"/>
        <v>85.106382978723403</v>
      </c>
      <c r="C1220" s="468">
        <f t="shared" si="220"/>
        <v>89.473684210526315</v>
      </c>
      <c r="D1220" s="468">
        <f t="shared" si="220"/>
        <v>82.608695652173907</v>
      </c>
      <c r="E1220" s="468">
        <f t="shared" si="220"/>
        <v>82.857142857142861</v>
      </c>
      <c r="F1220" s="468">
        <f t="shared" si="220"/>
        <v>81.081081081081081</v>
      </c>
      <c r="G1220" s="468">
        <f t="shared" si="220"/>
        <v>94.871794871794862</v>
      </c>
      <c r="H1220" s="468">
        <f t="shared" si="220"/>
        <v>94.20289855072464</v>
      </c>
      <c r="I1220" s="492">
        <f t="shared" si="221"/>
        <v>87.171668600309573</v>
      </c>
    </row>
    <row r="1221" spans="1:9" ht="16.5">
      <c r="A1221" s="463" t="s">
        <v>283</v>
      </c>
      <c r="B1221" s="468">
        <f t="shared" si="220"/>
        <v>84.090909090909093</v>
      </c>
      <c r="C1221" s="468">
        <f t="shared" si="220"/>
        <v>66.666666666666657</v>
      </c>
      <c r="D1221" s="468">
        <f t="shared" si="220"/>
        <v>84.210526315789465</v>
      </c>
      <c r="E1221" s="468">
        <f t="shared" si="220"/>
        <v>76.666666666666671</v>
      </c>
      <c r="F1221" s="468">
        <f t="shared" si="220"/>
        <v>84.615384615384613</v>
      </c>
      <c r="G1221" s="468">
        <f t="shared" si="220"/>
        <v>88.888888888888886</v>
      </c>
      <c r="H1221" s="468">
        <f t="shared" si="220"/>
        <v>82.35294117647058</v>
      </c>
      <c r="I1221" s="492">
        <f t="shared" si="221"/>
        <v>81.070283345825146</v>
      </c>
    </row>
    <row r="1222" spans="1:9" ht="16.5">
      <c r="A1222" s="463" t="s">
        <v>284</v>
      </c>
      <c r="B1222" s="468">
        <f t="shared" si="220"/>
        <v>27.862595419847331</v>
      </c>
      <c r="C1222" s="468">
        <f t="shared" si="220"/>
        <v>31.428571428571427</v>
      </c>
      <c r="D1222" s="468">
        <f t="shared" si="220"/>
        <v>21.428571428571427</v>
      </c>
      <c r="E1222" s="468">
        <f t="shared" si="220"/>
        <v>43.548387096774192</v>
      </c>
      <c r="F1222" s="468">
        <f t="shared" si="220"/>
        <v>36.84210526315789</v>
      </c>
      <c r="G1222" s="468">
        <f t="shared" si="220"/>
        <v>32</v>
      </c>
      <c r="H1222" s="468">
        <f t="shared" si="220"/>
        <v>25.925925925925924</v>
      </c>
      <c r="I1222" s="492">
        <f t="shared" si="221"/>
        <v>31.290879508978314</v>
      </c>
    </row>
    <row r="1223" spans="1:9" ht="16.5">
      <c r="A1223" s="463" t="s">
        <v>36</v>
      </c>
      <c r="B1223" s="468">
        <f t="shared" si="220"/>
        <v>78.761061946902657</v>
      </c>
      <c r="C1223" s="468">
        <f t="shared" si="220"/>
        <v>71.111111111111114</v>
      </c>
      <c r="D1223" s="468">
        <f t="shared" si="220"/>
        <v>81.034482758620683</v>
      </c>
      <c r="E1223" s="468">
        <f t="shared" si="220"/>
        <v>88.157894736842096</v>
      </c>
      <c r="F1223" s="468">
        <f t="shared" si="220"/>
        <v>78.125</v>
      </c>
      <c r="G1223" s="468">
        <f t="shared" si="220"/>
        <v>83.088235294117652</v>
      </c>
      <c r="H1223" s="468">
        <f t="shared" si="220"/>
        <v>86.842105263157904</v>
      </c>
      <c r="I1223" s="492">
        <f t="shared" si="221"/>
        <v>81.017127301536007</v>
      </c>
    </row>
    <row r="1224" spans="1:9">
      <c r="A1224" s="1607" t="s">
        <v>665</v>
      </c>
      <c r="B1224" s="1608"/>
      <c r="C1224" s="1608"/>
      <c r="D1224" s="1608"/>
      <c r="E1224" s="1608"/>
      <c r="F1224" s="1608"/>
      <c r="G1224" s="1608"/>
      <c r="H1224" s="1608"/>
      <c r="I1224" s="1609"/>
    </row>
    <row r="1225" spans="1:9">
      <c r="A1225" s="461" t="s">
        <v>992</v>
      </c>
      <c r="B1225" s="531">
        <v>44493</v>
      </c>
      <c r="C1225" s="531">
        <v>44494</v>
      </c>
      <c r="D1225" s="531">
        <v>44495</v>
      </c>
      <c r="E1225" s="531">
        <v>44496</v>
      </c>
      <c r="F1225" s="531">
        <v>44497</v>
      </c>
      <c r="G1225" s="531">
        <v>44498</v>
      </c>
      <c r="H1225" s="531">
        <v>44499</v>
      </c>
      <c r="I1225" s="462" t="s">
        <v>1000</v>
      </c>
    </row>
    <row r="1226" spans="1:9" ht="16.5">
      <c r="A1226" s="463" t="s">
        <v>54</v>
      </c>
      <c r="B1226" s="467">
        <f t="shared" ref="B1226:I1235" si="222">B1178/B1202</f>
        <v>144.64105263157893</v>
      </c>
      <c r="C1226" s="467">
        <f t="shared" si="222"/>
        <v>148.45871559633028</v>
      </c>
      <c r="D1226" s="467">
        <f t="shared" si="222"/>
        <v>141.92531914893618</v>
      </c>
      <c r="E1226" s="467">
        <f t="shared" si="222"/>
        <v>143.21723076923078</v>
      </c>
      <c r="F1226" s="467">
        <f t="shared" si="222"/>
        <v>142.54457894736842</v>
      </c>
      <c r="G1226" s="467">
        <f t="shared" si="222"/>
        <v>129.08175627240144</v>
      </c>
      <c r="H1226" s="467">
        <f t="shared" si="222"/>
        <v>127.52274376417233</v>
      </c>
      <c r="I1226" s="467">
        <f t="shared" si="222"/>
        <v>135.65878700361012</v>
      </c>
    </row>
    <row r="1227" spans="1:9" ht="16.5">
      <c r="A1227" s="463" t="s">
        <v>277</v>
      </c>
      <c r="B1227" s="467">
        <f t="shared" si="222"/>
        <v>133.30580882352942</v>
      </c>
      <c r="C1227" s="467">
        <f t="shared" si="222"/>
        <v>140.76271028037382</v>
      </c>
      <c r="D1227" s="467">
        <f t="shared" si="222"/>
        <v>141.55449152542374</v>
      </c>
      <c r="E1227" s="467">
        <f t="shared" si="222"/>
        <v>124.8621301775148</v>
      </c>
      <c r="F1227" s="467">
        <f t="shared" si="222"/>
        <v>158.50233830845772</v>
      </c>
      <c r="G1227" s="467">
        <f t="shared" si="222"/>
        <v>113.41073972602739</v>
      </c>
      <c r="H1227" s="467">
        <f t="shared" si="222"/>
        <v>135.74679894179894</v>
      </c>
      <c r="I1227" s="467">
        <f t="shared" si="222"/>
        <v>132.72801242236025</v>
      </c>
    </row>
    <row r="1228" spans="1:9" ht="16.5">
      <c r="A1228" s="463" t="s">
        <v>278</v>
      </c>
      <c r="B1228" s="467">
        <f t="shared" si="222"/>
        <v>135.66014285714286</v>
      </c>
      <c r="C1228" s="467">
        <f t="shared" si="222"/>
        <v>125.10609090909091</v>
      </c>
      <c r="D1228" s="467">
        <f t="shared" si="222"/>
        <v>98.593529411764706</v>
      </c>
      <c r="E1228" s="467">
        <f t="shared" si="222"/>
        <v>132.04949999999999</v>
      </c>
      <c r="F1228" s="467">
        <f t="shared" si="222"/>
        <v>109.07919117647059</v>
      </c>
      <c r="G1228" s="467">
        <f t="shared" si="222"/>
        <v>133.10930131004366</v>
      </c>
      <c r="H1228" s="467">
        <f t="shared" si="222"/>
        <v>133.08563706563706</v>
      </c>
      <c r="I1228" s="467">
        <f t="shared" si="222"/>
        <v>125.23722914669223</v>
      </c>
    </row>
    <row r="1229" spans="1:9" ht="16.5">
      <c r="A1229" s="463" t="s">
        <v>279</v>
      </c>
      <c r="B1229" s="467">
        <f t="shared" si="222"/>
        <v>153.44844339622642</v>
      </c>
      <c r="C1229" s="467">
        <f t="shared" si="222"/>
        <v>123.78247619047619</v>
      </c>
      <c r="D1229" s="467">
        <f t="shared" si="222"/>
        <v>136.35237288135593</v>
      </c>
      <c r="E1229" s="467">
        <f t="shared" si="222"/>
        <v>158.44218309859156</v>
      </c>
      <c r="F1229" s="467">
        <f t="shared" si="222"/>
        <v>143.77154761904762</v>
      </c>
      <c r="G1229" s="467">
        <f t="shared" si="222"/>
        <v>117.49540229885058</v>
      </c>
      <c r="H1229" s="467">
        <f t="shared" si="222"/>
        <v>139.53627027027028</v>
      </c>
      <c r="I1229" s="467">
        <f t="shared" si="222"/>
        <v>137.24336295283663</v>
      </c>
    </row>
    <row r="1230" spans="1:9" ht="16.5">
      <c r="A1230" s="463" t="s">
        <v>280</v>
      </c>
      <c r="B1230" s="467">
        <f t="shared" si="222"/>
        <v>153.44652439024389</v>
      </c>
      <c r="C1230" s="467">
        <f t="shared" si="222"/>
        <v>153.07493902439026</v>
      </c>
      <c r="D1230" s="467">
        <f t="shared" si="222"/>
        <v>137.08761904761906</v>
      </c>
      <c r="E1230" s="467">
        <f t="shared" si="222"/>
        <v>112.29570776255707</v>
      </c>
      <c r="F1230" s="467">
        <f t="shared" si="222"/>
        <v>139.33670731707318</v>
      </c>
      <c r="G1230" s="467">
        <f t="shared" si="222"/>
        <v>143.72697297297299</v>
      </c>
      <c r="H1230" s="467">
        <f t="shared" si="222"/>
        <v>131.77937106918239</v>
      </c>
      <c r="I1230" s="467">
        <f t="shared" si="222"/>
        <v>137.28070530344451</v>
      </c>
    </row>
    <row r="1231" spans="1:9" ht="16.5">
      <c r="A1231" s="463" t="s">
        <v>281</v>
      </c>
      <c r="B1231" s="467">
        <f t="shared" si="222"/>
        <v>129.01864583333335</v>
      </c>
      <c r="C1231" s="467">
        <f t="shared" si="222"/>
        <v>120.26594202898551</v>
      </c>
      <c r="D1231" s="467">
        <f t="shared" si="222"/>
        <v>107.69549450549451</v>
      </c>
      <c r="E1231" s="467">
        <f t="shared" si="222"/>
        <v>136.4463953488372</v>
      </c>
      <c r="F1231" s="467">
        <f t="shared" si="222"/>
        <v>134.78700934579439</v>
      </c>
      <c r="G1231" s="467">
        <f t="shared" si="222"/>
        <v>127.41427631578948</v>
      </c>
      <c r="H1231" s="467">
        <f t="shared" si="222"/>
        <v>141.10654450261779</v>
      </c>
      <c r="I1231" s="467">
        <f t="shared" si="222"/>
        <v>129.99917929292931</v>
      </c>
    </row>
    <row r="1232" spans="1:9" ht="16.5">
      <c r="A1232" s="463" t="s">
        <v>282</v>
      </c>
      <c r="B1232" s="467">
        <f t="shared" si="222"/>
        <v>147.37200000000001</v>
      </c>
      <c r="C1232" s="467">
        <f t="shared" si="222"/>
        <v>118.15647058823529</v>
      </c>
      <c r="D1232" s="467">
        <f t="shared" si="222"/>
        <v>157.3963157894737</v>
      </c>
      <c r="E1232" s="467">
        <f t="shared" si="222"/>
        <v>117.69586206896551</v>
      </c>
      <c r="F1232" s="467">
        <f t="shared" si="222"/>
        <v>126.21700000000001</v>
      </c>
      <c r="G1232" s="467">
        <f t="shared" si="222"/>
        <v>95.548378378378374</v>
      </c>
      <c r="H1232" s="467">
        <f t="shared" si="222"/>
        <v>107.34784615384615</v>
      </c>
      <c r="I1232" s="467">
        <f t="shared" si="222"/>
        <v>120.70320675105486</v>
      </c>
    </row>
    <row r="1233" spans="1:9" ht="16.5">
      <c r="A1233" s="463" t="s">
        <v>283</v>
      </c>
      <c r="B1233" s="467">
        <f t="shared" si="222"/>
        <v>133.53081081081081</v>
      </c>
      <c r="C1233" s="467">
        <f t="shared" si="222"/>
        <v>110.48166666666667</v>
      </c>
      <c r="D1233" s="467">
        <f t="shared" si="222"/>
        <v>90.172187500000007</v>
      </c>
      <c r="E1233" s="467">
        <f t="shared" si="222"/>
        <v>93.29</v>
      </c>
      <c r="F1233" s="467">
        <f t="shared" si="222"/>
        <v>119.66363636363637</v>
      </c>
      <c r="G1233" s="467">
        <f t="shared" si="222"/>
        <v>146.51050000000001</v>
      </c>
      <c r="H1233" s="467">
        <f t="shared" si="222"/>
        <v>114.53339285714286</v>
      </c>
      <c r="I1233" s="467">
        <f t="shared" si="222"/>
        <v>117.92334728033471</v>
      </c>
    </row>
    <row r="1234" spans="1:9" ht="16.5">
      <c r="A1234" s="463" t="s">
        <v>284</v>
      </c>
      <c r="B1234" s="467">
        <f t="shared" si="222"/>
        <v>90.272054794520542</v>
      </c>
      <c r="C1234" s="467">
        <f t="shared" si="222"/>
        <v>147.43636363636364</v>
      </c>
      <c r="D1234" s="467">
        <f t="shared" si="222"/>
        <v>110.65666666666668</v>
      </c>
      <c r="E1234" s="467">
        <f t="shared" si="222"/>
        <v>135.60666666666668</v>
      </c>
      <c r="F1234" s="467">
        <f t="shared" si="222"/>
        <v>106.55071428571429</v>
      </c>
      <c r="G1234" s="467">
        <f t="shared" si="222"/>
        <v>106.54145833333332</v>
      </c>
      <c r="H1234" s="467">
        <f t="shared" si="222"/>
        <v>142.67274725274726</v>
      </c>
      <c r="I1234" s="467">
        <f t="shared" si="222"/>
        <v>118.21224137931036</v>
      </c>
    </row>
    <row r="1235" spans="1:9" ht="16.5">
      <c r="A1235" s="463" t="s">
        <v>36</v>
      </c>
      <c r="B1235" s="467">
        <f t="shared" si="222"/>
        <v>122.57606741573034</v>
      </c>
      <c r="C1235" s="467">
        <f t="shared" si="222"/>
        <v>93.991562500000001</v>
      </c>
      <c r="D1235" s="467">
        <f t="shared" si="222"/>
        <v>95.77468085106382</v>
      </c>
      <c r="E1235" s="467">
        <f t="shared" si="222"/>
        <v>109.40626865671642</v>
      </c>
      <c r="F1235" s="467">
        <f t="shared" si="222"/>
        <v>125.34079999999999</v>
      </c>
      <c r="G1235" s="467">
        <f t="shared" si="222"/>
        <v>117.19371681415929</v>
      </c>
      <c r="H1235" s="467">
        <f t="shared" si="222"/>
        <v>135.78310606060606</v>
      </c>
      <c r="I1235" s="467">
        <f t="shared" si="222"/>
        <v>119.48729729729729</v>
      </c>
    </row>
    <row r="1237" spans="1:9" ht="23.25">
      <c r="A1237" s="1602" t="s">
        <v>1059</v>
      </c>
      <c r="B1237" s="1603"/>
      <c r="C1237" s="1603"/>
      <c r="D1237" s="1603"/>
      <c r="E1237" s="1603"/>
      <c r="F1237" s="1603"/>
      <c r="G1237" s="1603"/>
      <c r="H1237" s="1603"/>
      <c r="I1237" s="1603"/>
    </row>
    <row r="1238" spans="1:9">
      <c r="A1238" s="1604" t="s">
        <v>991</v>
      </c>
      <c r="B1238" s="1605"/>
      <c r="C1238" s="1605"/>
      <c r="D1238" s="1605"/>
      <c r="E1238" s="1605"/>
      <c r="F1238" s="1605"/>
      <c r="G1238" s="1605"/>
      <c r="H1238" s="1605"/>
      <c r="I1238" s="1606"/>
    </row>
    <row r="1239" spans="1:9">
      <c r="A1239" s="461" t="s">
        <v>992</v>
      </c>
      <c r="B1239" s="531">
        <v>44500</v>
      </c>
      <c r="C1239" s="531">
        <v>44501</v>
      </c>
      <c r="D1239" s="531">
        <v>44502</v>
      </c>
      <c r="E1239" s="531">
        <v>44503</v>
      </c>
      <c r="F1239" s="531">
        <v>44504</v>
      </c>
      <c r="G1239" s="531">
        <v>44505</v>
      </c>
      <c r="H1239" s="531">
        <v>44506</v>
      </c>
      <c r="I1239" s="462" t="s">
        <v>1000</v>
      </c>
    </row>
    <row r="1240" spans="1:9" ht="16.5">
      <c r="A1240" s="463" t="s">
        <v>54</v>
      </c>
      <c r="B1240" s="467">
        <v>14161.04</v>
      </c>
      <c r="C1240" s="467">
        <v>14869.04</v>
      </c>
      <c r="D1240" s="467">
        <v>8649.6200000000008</v>
      </c>
      <c r="E1240" s="467">
        <v>11470.11</v>
      </c>
      <c r="F1240" s="467">
        <v>15458.2</v>
      </c>
      <c r="G1240" s="467">
        <v>22906.95</v>
      </c>
      <c r="H1240" s="467">
        <v>36845.25</v>
      </c>
      <c r="I1240" s="466">
        <f t="shared" ref="I1240:I1249" si="223">SUM(B1240:H1240)</f>
        <v>124360.21</v>
      </c>
    </row>
    <row r="1241" spans="1:9" ht="16.5">
      <c r="A1241" s="463" t="s">
        <v>277</v>
      </c>
      <c r="B1241" s="467">
        <v>36460.339999999997</v>
      </c>
      <c r="C1241" s="467">
        <v>21201.77</v>
      </c>
      <c r="D1241" s="467">
        <v>23277.119999999999</v>
      </c>
      <c r="E1241" s="467">
        <v>13436.68</v>
      </c>
      <c r="F1241" s="467">
        <v>15259.32</v>
      </c>
      <c r="G1241" s="467">
        <v>20696.77</v>
      </c>
      <c r="H1241" s="467">
        <v>41774.379999999997</v>
      </c>
      <c r="I1241" s="466">
        <f t="shared" si="223"/>
        <v>172106.38</v>
      </c>
    </row>
    <row r="1242" spans="1:9" ht="16.5">
      <c r="A1242" s="463" t="s">
        <v>278</v>
      </c>
      <c r="B1242" s="467">
        <v>12659.92</v>
      </c>
      <c r="C1242" s="467">
        <v>18630.77</v>
      </c>
      <c r="D1242" s="467">
        <v>7626.91</v>
      </c>
      <c r="E1242" s="467">
        <v>14376.57</v>
      </c>
      <c r="F1242" s="467">
        <v>10853.57</v>
      </c>
      <c r="G1242" s="467">
        <v>14252.7</v>
      </c>
      <c r="H1242" s="467">
        <v>20449.27</v>
      </c>
      <c r="I1242" s="466">
        <f t="shared" si="223"/>
        <v>98849.71</v>
      </c>
    </row>
    <row r="1243" spans="1:9" ht="16.5">
      <c r="A1243" s="463" t="s">
        <v>279</v>
      </c>
      <c r="B1243" s="467">
        <v>34931.279999999999</v>
      </c>
      <c r="C1243" s="467">
        <v>21989.46</v>
      </c>
      <c r="D1243" s="467">
        <v>20580.43</v>
      </c>
      <c r="E1243" s="467">
        <v>11722.66</v>
      </c>
      <c r="F1243" s="467">
        <v>17208.72</v>
      </c>
      <c r="G1243" s="467">
        <v>34653.160000000003</v>
      </c>
      <c r="H1243" s="467">
        <v>49264.82</v>
      </c>
      <c r="I1243" s="466">
        <f t="shared" si="223"/>
        <v>190350.53000000003</v>
      </c>
    </row>
    <row r="1244" spans="1:9" ht="16.5">
      <c r="A1244" s="463" t="s">
        <v>280</v>
      </c>
      <c r="B1244" s="467">
        <v>31905.8</v>
      </c>
      <c r="C1244" s="467">
        <v>27233.119999999999</v>
      </c>
      <c r="D1244" s="467">
        <v>17485.27</v>
      </c>
      <c r="E1244" s="467">
        <v>17703.32</v>
      </c>
      <c r="F1244" s="467">
        <v>25650.47</v>
      </c>
      <c r="G1244" s="467">
        <v>35987.19</v>
      </c>
      <c r="H1244" s="467">
        <v>49320.41</v>
      </c>
      <c r="I1244" s="466">
        <f t="shared" si="223"/>
        <v>205285.58000000002</v>
      </c>
    </row>
    <row r="1245" spans="1:9" ht="16.5">
      <c r="A1245" s="463" t="s">
        <v>281</v>
      </c>
      <c r="B1245" s="467">
        <v>13121.46</v>
      </c>
      <c r="C1245" s="467">
        <v>13185.85</v>
      </c>
      <c r="D1245" s="934">
        <v>6776.74</v>
      </c>
      <c r="E1245" s="467">
        <v>8920.5</v>
      </c>
      <c r="F1245" s="467">
        <v>11686.46</v>
      </c>
      <c r="G1245" s="467">
        <v>14579.63</v>
      </c>
      <c r="H1245" s="467">
        <v>20734.98</v>
      </c>
      <c r="I1245" s="466">
        <f t="shared" si="223"/>
        <v>89005.62</v>
      </c>
    </row>
    <row r="1246" spans="1:9" ht="16.5">
      <c r="A1246" s="463" t="s">
        <v>282</v>
      </c>
      <c r="B1246" s="467">
        <v>6297.73</v>
      </c>
      <c r="C1246" s="467">
        <v>1894.75</v>
      </c>
      <c r="D1246" s="934">
        <v>2595.31</v>
      </c>
      <c r="E1246" s="467">
        <v>2729.49</v>
      </c>
      <c r="F1246" s="467">
        <v>1785.61</v>
      </c>
      <c r="G1246" s="467">
        <v>4277.46</v>
      </c>
      <c r="H1246" s="467">
        <v>6069.13</v>
      </c>
      <c r="I1246" s="466">
        <f t="shared" si="223"/>
        <v>25649.48</v>
      </c>
    </row>
    <row r="1247" spans="1:9" ht="16.5">
      <c r="A1247" s="463" t="s">
        <v>283</v>
      </c>
      <c r="B1247" s="467">
        <v>4511.92</v>
      </c>
      <c r="C1247" s="467">
        <v>2327.4899999999998</v>
      </c>
      <c r="D1247" s="934">
        <v>2556.58</v>
      </c>
      <c r="E1247" s="467">
        <v>4120.4799999999996</v>
      </c>
      <c r="F1247" s="467">
        <v>1851.71</v>
      </c>
      <c r="G1247" s="467">
        <v>4698.03</v>
      </c>
      <c r="H1247" s="467">
        <v>3947.39</v>
      </c>
      <c r="I1247" s="466">
        <f t="shared" si="223"/>
        <v>24013.599999999999</v>
      </c>
    </row>
    <row r="1248" spans="1:9" ht="16.5">
      <c r="A1248" s="463" t="s">
        <v>284</v>
      </c>
      <c r="B1248" s="467">
        <v>3712.95</v>
      </c>
      <c r="C1248" s="467">
        <v>2659.68</v>
      </c>
      <c r="D1248" s="934">
        <v>2508.56</v>
      </c>
      <c r="E1248" s="467">
        <v>2184.79</v>
      </c>
      <c r="F1248" s="467">
        <v>1056.92</v>
      </c>
      <c r="G1248" s="467">
        <v>4965.29</v>
      </c>
      <c r="H1248" s="467">
        <v>11503.83</v>
      </c>
      <c r="I1248" s="466">
        <f t="shared" si="223"/>
        <v>28592.019999999997</v>
      </c>
    </row>
    <row r="1249" spans="1:9" ht="16.5">
      <c r="A1249" s="463" t="s">
        <v>36</v>
      </c>
      <c r="B1249" s="467">
        <v>7268.45</v>
      </c>
      <c r="C1249" s="467">
        <v>4149.24</v>
      </c>
      <c r="D1249" s="934">
        <v>5734.28</v>
      </c>
      <c r="E1249" s="467">
        <v>5238.43</v>
      </c>
      <c r="F1249" s="467">
        <v>4311.78</v>
      </c>
      <c r="G1249" s="467">
        <v>7779.05</v>
      </c>
      <c r="H1249" s="467">
        <v>14552.84</v>
      </c>
      <c r="I1249" s="466">
        <f t="shared" si="223"/>
        <v>49034.069999999992</v>
      </c>
    </row>
    <row r="1250" spans="1:9">
      <c r="A1250" s="1607" t="s">
        <v>1050</v>
      </c>
      <c r="B1250" s="1608"/>
      <c r="C1250" s="1608"/>
      <c r="D1250" s="1608"/>
      <c r="E1250" s="1608"/>
      <c r="F1250" s="1608"/>
      <c r="G1250" s="1608"/>
      <c r="H1250" s="1608"/>
      <c r="I1250" s="1609"/>
    </row>
    <row r="1251" spans="1:9">
      <c r="A1251" s="461" t="s">
        <v>992</v>
      </c>
      <c r="B1251" s="531">
        <v>44500</v>
      </c>
      <c r="C1251" s="531">
        <v>44501</v>
      </c>
      <c r="D1251" s="531">
        <v>44502</v>
      </c>
      <c r="E1251" s="531">
        <v>44503</v>
      </c>
      <c r="F1251" s="531">
        <v>44504</v>
      </c>
      <c r="G1251" s="531">
        <v>44505</v>
      </c>
      <c r="H1251" s="531">
        <v>44506</v>
      </c>
      <c r="I1251" s="462" t="s">
        <v>1000</v>
      </c>
    </row>
    <row r="1252" spans="1:9" ht="16.5">
      <c r="A1252" s="463" t="s">
        <v>54</v>
      </c>
      <c r="B1252" s="934">
        <v>473</v>
      </c>
      <c r="C1252" s="934">
        <v>260</v>
      </c>
      <c r="D1252" s="934">
        <v>179</v>
      </c>
      <c r="E1252" s="934">
        <v>199</v>
      </c>
      <c r="F1252" s="934">
        <v>212</v>
      </c>
      <c r="G1252" s="934">
        <v>318</v>
      </c>
      <c r="H1252" s="464">
        <v>492</v>
      </c>
      <c r="I1252" s="465">
        <f t="shared" ref="I1252:I1261" si="224">SUM(B1252:H1252)</f>
        <v>2133</v>
      </c>
    </row>
    <row r="1253" spans="1:9" ht="16.5">
      <c r="A1253" s="463" t="s">
        <v>277</v>
      </c>
      <c r="B1253" s="934">
        <v>627</v>
      </c>
      <c r="C1253" s="934">
        <v>365</v>
      </c>
      <c r="D1253" s="934">
        <v>374</v>
      </c>
      <c r="E1253" s="934">
        <v>212</v>
      </c>
      <c r="F1253" s="934">
        <v>203</v>
      </c>
      <c r="G1253" s="934">
        <v>271</v>
      </c>
      <c r="H1253" s="464">
        <v>500</v>
      </c>
      <c r="I1253" s="465">
        <f t="shared" si="224"/>
        <v>2552</v>
      </c>
    </row>
    <row r="1254" spans="1:9" ht="16.5">
      <c r="A1254" s="463" t="s">
        <v>278</v>
      </c>
      <c r="B1254" s="934">
        <v>199</v>
      </c>
      <c r="C1254" s="934">
        <v>272</v>
      </c>
      <c r="D1254" s="934">
        <v>117</v>
      </c>
      <c r="E1254" s="934">
        <v>210</v>
      </c>
      <c r="F1254" s="934">
        <v>117</v>
      </c>
      <c r="G1254" s="934">
        <v>180</v>
      </c>
      <c r="H1254" s="464">
        <v>227</v>
      </c>
      <c r="I1254" s="465">
        <f t="shared" si="224"/>
        <v>1322</v>
      </c>
    </row>
    <row r="1255" spans="1:9" ht="16.5">
      <c r="A1255" s="463" t="s">
        <v>279</v>
      </c>
      <c r="B1255" s="934">
        <v>759</v>
      </c>
      <c r="C1255" s="934">
        <v>332</v>
      </c>
      <c r="D1255" s="934">
        <v>319</v>
      </c>
      <c r="E1255" s="934">
        <v>237</v>
      </c>
      <c r="F1255" s="934">
        <v>278</v>
      </c>
      <c r="G1255" s="934">
        <v>433</v>
      </c>
      <c r="H1255" s="464">
        <v>585</v>
      </c>
      <c r="I1255" s="465">
        <f t="shared" si="224"/>
        <v>2943</v>
      </c>
    </row>
    <row r="1256" spans="1:9" ht="16.5">
      <c r="A1256" s="463" t="s">
        <v>280</v>
      </c>
      <c r="B1256" s="934">
        <v>269</v>
      </c>
      <c r="C1256" s="934">
        <v>289</v>
      </c>
      <c r="D1256" s="934">
        <v>192</v>
      </c>
      <c r="E1256" s="934">
        <v>222</v>
      </c>
      <c r="F1256" s="934">
        <v>215</v>
      </c>
      <c r="G1256" s="934">
        <v>420</v>
      </c>
      <c r="H1256" s="464">
        <v>519</v>
      </c>
      <c r="I1256" s="465">
        <f t="shared" si="224"/>
        <v>2126</v>
      </c>
    </row>
    <row r="1257" spans="1:9" ht="16.5">
      <c r="A1257" s="463" t="s">
        <v>281</v>
      </c>
      <c r="B1257" s="934">
        <v>198</v>
      </c>
      <c r="C1257" s="934">
        <v>218</v>
      </c>
      <c r="D1257" s="934">
        <v>65</v>
      </c>
      <c r="E1257" s="934">
        <v>133</v>
      </c>
      <c r="F1257" s="934">
        <v>102</v>
      </c>
      <c r="G1257" s="934">
        <v>236</v>
      </c>
      <c r="H1257" s="464">
        <v>162</v>
      </c>
      <c r="I1257" s="465">
        <f t="shared" si="224"/>
        <v>1114</v>
      </c>
    </row>
    <row r="1258" spans="1:9" ht="16.5">
      <c r="A1258" s="463" t="s">
        <v>282</v>
      </c>
      <c r="B1258" s="934">
        <v>63</v>
      </c>
      <c r="C1258" s="934">
        <v>16</v>
      </c>
      <c r="D1258" s="934">
        <v>27</v>
      </c>
      <c r="E1258" s="934">
        <v>23</v>
      </c>
      <c r="F1258" s="934">
        <v>21</v>
      </c>
      <c r="G1258" s="934">
        <v>27</v>
      </c>
      <c r="H1258" s="464">
        <v>38</v>
      </c>
      <c r="I1258" s="465">
        <f t="shared" si="224"/>
        <v>215</v>
      </c>
    </row>
    <row r="1259" spans="1:9" ht="16.5">
      <c r="A1259" s="463" t="s">
        <v>283</v>
      </c>
      <c r="B1259" s="934">
        <v>65</v>
      </c>
      <c r="C1259" s="934">
        <v>29</v>
      </c>
      <c r="D1259" s="934">
        <v>30</v>
      </c>
      <c r="E1259" s="934">
        <v>36</v>
      </c>
      <c r="F1259" s="934">
        <v>29</v>
      </c>
      <c r="G1259" s="934">
        <v>34</v>
      </c>
      <c r="H1259" s="464">
        <v>35</v>
      </c>
      <c r="I1259" s="465">
        <f t="shared" si="224"/>
        <v>258</v>
      </c>
    </row>
    <row r="1260" spans="1:9" ht="16.5">
      <c r="A1260" s="463" t="s">
        <v>284</v>
      </c>
      <c r="B1260" s="934">
        <v>135</v>
      </c>
      <c r="C1260" s="934">
        <v>60</v>
      </c>
      <c r="D1260" s="934">
        <v>85</v>
      </c>
      <c r="E1260" s="934">
        <v>85</v>
      </c>
      <c r="F1260" s="934">
        <v>15</v>
      </c>
      <c r="G1260" s="934">
        <v>48</v>
      </c>
      <c r="H1260" s="464">
        <v>240</v>
      </c>
      <c r="I1260" s="465">
        <f t="shared" si="224"/>
        <v>668</v>
      </c>
    </row>
    <row r="1261" spans="1:9" ht="16.5">
      <c r="A1261" s="463" t="s">
        <v>36</v>
      </c>
      <c r="B1261" s="934">
        <v>108</v>
      </c>
      <c r="C1261" s="934">
        <v>54</v>
      </c>
      <c r="D1261" s="934">
        <v>54</v>
      </c>
      <c r="E1261" s="934">
        <v>46</v>
      </c>
      <c r="F1261" s="934">
        <v>55</v>
      </c>
      <c r="G1261" s="934">
        <v>84</v>
      </c>
      <c r="H1261" s="464">
        <v>119</v>
      </c>
      <c r="I1261" s="465">
        <f t="shared" si="224"/>
        <v>520</v>
      </c>
    </row>
    <row r="1262" spans="1:9">
      <c r="A1262" s="1607" t="s">
        <v>49</v>
      </c>
      <c r="B1262" s="1608"/>
      <c r="C1262" s="1608"/>
      <c r="D1262" s="1608"/>
      <c r="E1262" s="1608"/>
      <c r="F1262" s="1608"/>
      <c r="G1262" s="1608"/>
      <c r="H1262" s="1608"/>
      <c r="I1262" s="1609"/>
    </row>
    <row r="1263" spans="1:9">
      <c r="A1263" s="461" t="s">
        <v>992</v>
      </c>
      <c r="B1263" s="531">
        <v>44500</v>
      </c>
      <c r="C1263" s="531">
        <v>44501</v>
      </c>
      <c r="D1263" s="531">
        <v>44502</v>
      </c>
      <c r="E1263" s="531">
        <v>44503</v>
      </c>
      <c r="F1263" s="531">
        <v>44504</v>
      </c>
      <c r="G1263" s="531">
        <v>44505</v>
      </c>
      <c r="H1263" s="531">
        <v>44506</v>
      </c>
      <c r="I1263" s="462" t="s">
        <v>1000</v>
      </c>
    </row>
    <row r="1264" spans="1:9" ht="16.5">
      <c r="A1264" s="463" t="s">
        <v>54</v>
      </c>
      <c r="B1264" s="934">
        <v>120</v>
      </c>
      <c r="C1264" s="934">
        <v>115</v>
      </c>
      <c r="D1264" s="934">
        <v>56</v>
      </c>
      <c r="E1264" s="934">
        <v>78</v>
      </c>
      <c r="F1264" s="934">
        <v>99</v>
      </c>
      <c r="G1264" s="934">
        <v>147</v>
      </c>
      <c r="H1264" s="934">
        <v>233</v>
      </c>
      <c r="I1264" s="465">
        <f t="shared" ref="I1264:I1273" si="225">SUM(B1264:H1264)</f>
        <v>848</v>
      </c>
    </row>
    <row r="1265" spans="1:9" ht="16.5">
      <c r="A1265" s="463" t="s">
        <v>277</v>
      </c>
      <c r="B1265" s="934">
        <v>266</v>
      </c>
      <c r="C1265" s="934">
        <v>136</v>
      </c>
      <c r="D1265" s="934">
        <v>145</v>
      </c>
      <c r="E1265" s="934">
        <v>88</v>
      </c>
      <c r="F1265" s="934">
        <v>117</v>
      </c>
      <c r="G1265" s="934">
        <v>183</v>
      </c>
      <c r="H1265" s="934">
        <v>254</v>
      </c>
      <c r="I1265" s="465">
        <f t="shared" si="225"/>
        <v>1189</v>
      </c>
    </row>
    <row r="1266" spans="1:9" ht="16.5">
      <c r="A1266" s="463" t="s">
        <v>278</v>
      </c>
      <c r="B1266" s="934">
        <v>95</v>
      </c>
      <c r="C1266" s="934">
        <v>129</v>
      </c>
      <c r="D1266" s="934">
        <v>46</v>
      </c>
      <c r="E1266" s="934">
        <v>99</v>
      </c>
      <c r="F1266" s="934">
        <v>84</v>
      </c>
      <c r="G1266" s="934">
        <v>111</v>
      </c>
      <c r="H1266" s="934">
        <v>140</v>
      </c>
      <c r="I1266" s="465">
        <f t="shared" si="225"/>
        <v>704</v>
      </c>
    </row>
    <row r="1267" spans="1:9" ht="16.5">
      <c r="A1267" s="463" t="s">
        <v>279</v>
      </c>
      <c r="B1267" s="934">
        <v>219</v>
      </c>
      <c r="C1267" s="934">
        <v>127</v>
      </c>
      <c r="D1267" s="934">
        <v>135</v>
      </c>
      <c r="E1267" s="934">
        <v>91</v>
      </c>
      <c r="F1267" s="934">
        <v>114</v>
      </c>
      <c r="G1267" s="934">
        <v>216</v>
      </c>
      <c r="H1267" s="934">
        <v>291</v>
      </c>
      <c r="I1267" s="465">
        <f t="shared" si="225"/>
        <v>1193</v>
      </c>
    </row>
    <row r="1268" spans="1:9" ht="16.5">
      <c r="A1268" s="463" t="s">
        <v>280</v>
      </c>
      <c r="B1268" s="934">
        <v>209</v>
      </c>
      <c r="C1268" s="934">
        <v>196</v>
      </c>
      <c r="D1268" s="934">
        <v>122</v>
      </c>
      <c r="E1268" s="934">
        <v>131</v>
      </c>
      <c r="F1268" s="934">
        <v>150</v>
      </c>
      <c r="G1268" s="934">
        <v>220</v>
      </c>
      <c r="H1268" s="934">
        <v>301</v>
      </c>
      <c r="I1268" s="465">
        <f t="shared" si="225"/>
        <v>1329</v>
      </c>
    </row>
    <row r="1269" spans="1:9" ht="16.5">
      <c r="A1269" s="463" t="s">
        <v>281</v>
      </c>
      <c r="B1269" s="934">
        <v>89</v>
      </c>
      <c r="C1269" s="934">
        <v>88</v>
      </c>
      <c r="D1269" s="934">
        <v>61</v>
      </c>
      <c r="E1269" s="934">
        <v>62</v>
      </c>
      <c r="F1269" s="934">
        <v>67</v>
      </c>
      <c r="G1269" s="934">
        <v>91</v>
      </c>
      <c r="H1269" s="934">
        <v>126</v>
      </c>
      <c r="I1269" s="465">
        <f t="shared" si="225"/>
        <v>584</v>
      </c>
    </row>
    <row r="1270" spans="1:9" ht="16.5">
      <c r="A1270" s="463" t="s">
        <v>282</v>
      </c>
      <c r="B1270" s="934">
        <v>60</v>
      </c>
      <c r="C1270" s="934">
        <v>13</v>
      </c>
      <c r="D1270" s="934">
        <v>22</v>
      </c>
      <c r="E1270" s="934">
        <v>18</v>
      </c>
      <c r="F1270" s="934">
        <v>16</v>
      </c>
      <c r="G1270" s="934">
        <v>22</v>
      </c>
      <c r="H1270" s="934">
        <v>31</v>
      </c>
      <c r="I1270" s="465">
        <f t="shared" si="225"/>
        <v>182</v>
      </c>
    </row>
    <row r="1271" spans="1:9" ht="16.5">
      <c r="A1271" s="463" t="s">
        <v>283</v>
      </c>
      <c r="B1271" s="934">
        <v>54</v>
      </c>
      <c r="C1271" s="934">
        <v>22</v>
      </c>
      <c r="D1271" s="934">
        <v>17</v>
      </c>
      <c r="E1271" s="934">
        <v>33</v>
      </c>
      <c r="F1271" s="934">
        <v>16</v>
      </c>
      <c r="G1271" s="934">
        <v>33</v>
      </c>
      <c r="H1271" s="934">
        <v>21</v>
      </c>
      <c r="I1271" s="465">
        <f t="shared" si="225"/>
        <v>196</v>
      </c>
    </row>
    <row r="1272" spans="1:9" ht="16.5">
      <c r="A1272" s="463" t="s">
        <v>284</v>
      </c>
      <c r="B1272" s="934">
        <v>32</v>
      </c>
      <c r="C1272" s="934">
        <v>18</v>
      </c>
      <c r="D1272" s="934">
        <v>19</v>
      </c>
      <c r="E1272" s="934">
        <v>14</v>
      </c>
      <c r="F1272" s="934">
        <v>8</v>
      </c>
      <c r="G1272" s="934">
        <v>35</v>
      </c>
      <c r="H1272" s="934">
        <v>82</v>
      </c>
      <c r="I1272" s="465">
        <f t="shared" si="225"/>
        <v>208</v>
      </c>
    </row>
    <row r="1273" spans="1:9" ht="16.5">
      <c r="A1273" s="463" t="s">
        <v>36</v>
      </c>
      <c r="B1273" s="934">
        <v>81</v>
      </c>
      <c r="C1273" s="934">
        <v>39</v>
      </c>
      <c r="D1273" s="934">
        <v>42</v>
      </c>
      <c r="E1273" s="934">
        <v>37</v>
      </c>
      <c r="F1273" s="934">
        <v>40</v>
      </c>
      <c r="G1273" s="934">
        <v>58</v>
      </c>
      <c r="H1273" s="934">
        <v>95</v>
      </c>
      <c r="I1273" s="465">
        <f t="shared" si="225"/>
        <v>392</v>
      </c>
    </row>
    <row r="1274" spans="1:9">
      <c r="A1274" s="1607" t="s">
        <v>525</v>
      </c>
      <c r="B1274" s="1608"/>
      <c r="C1274" s="1608"/>
      <c r="D1274" s="1608"/>
      <c r="E1274" s="1608"/>
      <c r="F1274" s="1608"/>
      <c r="G1274" s="1608"/>
      <c r="H1274" s="1608"/>
      <c r="I1274" s="1609"/>
    </row>
    <row r="1275" spans="1:9">
      <c r="A1275" s="461" t="s">
        <v>992</v>
      </c>
      <c r="B1275" s="531">
        <v>44500</v>
      </c>
      <c r="C1275" s="531">
        <v>44501</v>
      </c>
      <c r="D1275" s="531">
        <v>44502</v>
      </c>
      <c r="E1275" s="531">
        <v>44503</v>
      </c>
      <c r="F1275" s="531">
        <v>44504</v>
      </c>
      <c r="G1275" s="531">
        <v>44505</v>
      </c>
      <c r="H1275" s="531">
        <v>44506</v>
      </c>
      <c r="I1275" s="462" t="s">
        <v>1000</v>
      </c>
    </row>
    <row r="1276" spans="1:9" ht="16.5">
      <c r="A1276" s="463" t="s">
        <v>54</v>
      </c>
      <c r="B1276" s="464">
        <f t="shared" ref="B1276:H1285" si="226">B1264/B1252*100</f>
        <v>25.369978858350951</v>
      </c>
      <c r="C1276" s="464">
        <f t="shared" si="226"/>
        <v>44.230769230769226</v>
      </c>
      <c r="D1276" s="464">
        <f t="shared" si="226"/>
        <v>31.284916201117319</v>
      </c>
      <c r="E1276" s="464">
        <f t="shared" si="226"/>
        <v>39.195979899497488</v>
      </c>
      <c r="F1276" s="464">
        <f t="shared" si="226"/>
        <v>46.698113207547173</v>
      </c>
      <c r="G1276" s="464">
        <f t="shared" si="226"/>
        <v>46.226415094339622</v>
      </c>
      <c r="H1276" s="464">
        <f t="shared" si="226"/>
        <v>47.357723577235774</v>
      </c>
      <c r="I1276" s="465">
        <f t="shared" ref="I1276:I1285" si="227">AVERAGE(B1276:H1276)</f>
        <v>40.051985152693931</v>
      </c>
    </row>
    <row r="1277" spans="1:9" ht="16.5">
      <c r="A1277" s="463" t="s">
        <v>277</v>
      </c>
      <c r="B1277" s="464">
        <f t="shared" si="226"/>
        <v>42.424242424242422</v>
      </c>
      <c r="C1277" s="464">
        <f t="shared" si="226"/>
        <v>37.260273972602739</v>
      </c>
      <c r="D1277" s="464">
        <f t="shared" si="226"/>
        <v>38.770053475935825</v>
      </c>
      <c r="E1277" s="464">
        <f t="shared" si="226"/>
        <v>41.509433962264154</v>
      </c>
      <c r="F1277" s="464">
        <f t="shared" si="226"/>
        <v>57.635467980295566</v>
      </c>
      <c r="G1277" s="464">
        <f t="shared" si="226"/>
        <v>67.52767527675276</v>
      </c>
      <c r="H1277" s="464">
        <f t="shared" si="226"/>
        <v>50.8</v>
      </c>
      <c r="I1277" s="465">
        <f t="shared" si="227"/>
        <v>47.989592441727645</v>
      </c>
    </row>
    <row r="1278" spans="1:9" ht="16.5">
      <c r="A1278" s="463" t="s">
        <v>278</v>
      </c>
      <c r="B1278" s="464">
        <f t="shared" si="226"/>
        <v>47.738693467336688</v>
      </c>
      <c r="C1278" s="464">
        <f t="shared" si="226"/>
        <v>47.42647058823529</v>
      </c>
      <c r="D1278" s="464">
        <f t="shared" si="226"/>
        <v>39.316239316239319</v>
      </c>
      <c r="E1278" s="464">
        <f t="shared" si="226"/>
        <v>47.142857142857139</v>
      </c>
      <c r="F1278" s="464">
        <f t="shared" si="226"/>
        <v>71.794871794871796</v>
      </c>
      <c r="G1278" s="464">
        <f t="shared" si="226"/>
        <v>61.666666666666671</v>
      </c>
      <c r="H1278" s="464">
        <f t="shared" si="226"/>
        <v>61.674008810572687</v>
      </c>
      <c r="I1278" s="465">
        <f t="shared" si="227"/>
        <v>53.822829683825653</v>
      </c>
    </row>
    <row r="1279" spans="1:9" ht="16.5">
      <c r="A1279" s="463" t="s">
        <v>279</v>
      </c>
      <c r="B1279" s="464">
        <f t="shared" si="226"/>
        <v>28.853754940711461</v>
      </c>
      <c r="C1279" s="464">
        <f t="shared" si="226"/>
        <v>38.253012048192772</v>
      </c>
      <c r="D1279" s="464">
        <f t="shared" si="226"/>
        <v>42.319749216300941</v>
      </c>
      <c r="E1279" s="464">
        <f t="shared" si="226"/>
        <v>38.396624472573833</v>
      </c>
      <c r="F1279" s="464">
        <f t="shared" si="226"/>
        <v>41.007194244604314</v>
      </c>
      <c r="G1279" s="464">
        <f t="shared" si="226"/>
        <v>49.884526558891459</v>
      </c>
      <c r="H1279" s="464">
        <f t="shared" si="226"/>
        <v>49.743589743589745</v>
      </c>
      <c r="I1279" s="465">
        <f t="shared" si="227"/>
        <v>41.208350174980644</v>
      </c>
    </row>
    <row r="1280" spans="1:9" ht="16.5">
      <c r="A1280" s="463" t="s">
        <v>280</v>
      </c>
      <c r="B1280" s="464">
        <f t="shared" si="226"/>
        <v>77.695167286245351</v>
      </c>
      <c r="C1280" s="464">
        <f t="shared" si="226"/>
        <v>67.820069204152247</v>
      </c>
      <c r="D1280" s="464">
        <f t="shared" si="226"/>
        <v>63.541666666666664</v>
      </c>
      <c r="E1280" s="464">
        <f t="shared" si="226"/>
        <v>59.009009009009006</v>
      </c>
      <c r="F1280" s="464">
        <f t="shared" si="226"/>
        <v>69.767441860465112</v>
      </c>
      <c r="G1280" s="464">
        <f t="shared" si="226"/>
        <v>52.380952380952387</v>
      </c>
      <c r="H1280" s="464">
        <f t="shared" si="226"/>
        <v>57.996146435452786</v>
      </c>
      <c r="I1280" s="465">
        <f t="shared" si="227"/>
        <v>64.030064691849077</v>
      </c>
    </row>
    <row r="1281" spans="1:9" ht="16.5">
      <c r="A1281" s="463" t="s">
        <v>281</v>
      </c>
      <c r="B1281" s="468">
        <f t="shared" si="226"/>
        <v>44.949494949494948</v>
      </c>
      <c r="C1281" s="468">
        <f t="shared" si="226"/>
        <v>40.366972477064223</v>
      </c>
      <c r="D1281" s="468">
        <f t="shared" si="226"/>
        <v>93.84615384615384</v>
      </c>
      <c r="E1281" s="468">
        <f t="shared" si="226"/>
        <v>46.616541353383454</v>
      </c>
      <c r="F1281" s="468">
        <f t="shared" si="226"/>
        <v>65.686274509803923</v>
      </c>
      <c r="G1281" s="468">
        <f t="shared" si="226"/>
        <v>38.559322033898304</v>
      </c>
      <c r="H1281" s="468">
        <f t="shared" si="226"/>
        <v>77.777777777777786</v>
      </c>
      <c r="I1281" s="492">
        <f t="shared" si="227"/>
        <v>58.25750527822521</v>
      </c>
    </row>
    <row r="1282" spans="1:9" ht="16.5">
      <c r="A1282" s="463" t="s">
        <v>282</v>
      </c>
      <c r="B1282" s="468">
        <f t="shared" si="226"/>
        <v>95.238095238095227</v>
      </c>
      <c r="C1282" s="468">
        <f t="shared" si="226"/>
        <v>81.25</v>
      </c>
      <c r="D1282" s="468">
        <f t="shared" si="226"/>
        <v>81.481481481481481</v>
      </c>
      <c r="E1282" s="468">
        <f t="shared" si="226"/>
        <v>78.260869565217391</v>
      </c>
      <c r="F1282" s="468">
        <f t="shared" si="226"/>
        <v>76.19047619047619</v>
      </c>
      <c r="G1282" s="468">
        <f t="shared" si="226"/>
        <v>81.481481481481481</v>
      </c>
      <c r="H1282" s="468">
        <f t="shared" si="226"/>
        <v>81.578947368421055</v>
      </c>
      <c r="I1282" s="492">
        <f t="shared" si="227"/>
        <v>82.211621617881832</v>
      </c>
    </row>
    <row r="1283" spans="1:9" ht="16.5">
      <c r="A1283" s="463" t="s">
        <v>283</v>
      </c>
      <c r="B1283" s="468">
        <f t="shared" si="226"/>
        <v>83.07692307692308</v>
      </c>
      <c r="C1283" s="468">
        <f t="shared" si="226"/>
        <v>75.862068965517238</v>
      </c>
      <c r="D1283" s="468">
        <f t="shared" si="226"/>
        <v>56.666666666666664</v>
      </c>
      <c r="E1283" s="468">
        <f t="shared" si="226"/>
        <v>91.666666666666657</v>
      </c>
      <c r="F1283" s="468">
        <f t="shared" si="226"/>
        <v>55.172413793103445</v>
      </c>
      <c r="G1283" s="468">
        <f t="shared" si="226"/>
        <v>97.058823529411768</v>
      </c>
      <c r="H1283" s="468">
        <f t="shared" si="226"/>
        <v>60</v>
      </c>
      <c r="I1283" s="492">
        <f t="shared" si="227"/>
        <v>74.214794671184109</v>
      </c>
    </row>
    <row r="1284" spans="1:9" ht="16.5">
      <c r="A1284" s="463" t="s">
        <v>284</v>
      </c>
      <c r="B1284" s="468">
        <f t="shared" si="226"/>
        <v>23.703703703703706</v>
      </c>
      <c r="C1284" s="468">
        <f t="shared" si="226"/>
        <v>30</v>
      </c>
      <c r="D1284" s="468">
        <f t="shared" si="226"/>
        <v>22.352941176470591</v>
      </c>
      <c r="E1284" s="468">
        <f t="shared" si="226"/>
        <v>16.470588235294116</v>
      </c>
      <c r="F1284" s="468">
        <f t="shared" si="226"/>
        <v>53.333333333333336</v>
      </c>
      <c r="G1284" s="468">
        <f t="shared" si="226"/>
        <v>72.916666666666657</v>
      </c>
      <c r="H1284" s="468">
        <f t="shared" si="226"/>
        <v>34.166666666666664</v>
      </c>
      <c r="I1284" s="492">
        <f t="shared" si="227"/>
        <v>36.134842826019295</v>
      </c>
    </row>
    <row r="1285" spans="1:9" ht="16.5">
      <c r="A1285" s="463" t="s">
        <v>36</v>
      </c>
      <c r="B1285" s="468">
        <f t="shared" si="226"/>
        <v>75</v>
      </c>
      <c r="C1285" s="468">
        <f t="shared" si="226"/>
        <v>72.222222222222214</v>
      </c>
      <c r="D1285" s="468">
        <f t="shared" si="226"/>
        <v>77.777777777777786</v>
      </c>
      <c r="E1285" s="468">
        <f t="shared" si="226"/>
        <v>80.434782608695656</v>
      </c>
      <c r="F1285" s="468">
        <f t="shared" si="226"/>
        <v>72.727272727272734</v>
      </c>
      <c r="G1285" s="468">
        <f t="shared" si="226"/>
        <v>69.047619047619051</v>
      </c>
      <c r="H1285" s="468">
        <f t="shared" si="226"/>
        <v>79.831932773109244</v>
      </c>
      <c r="I1285" s="492">
        <f t="shared" si="227"/>
        <v>75.291658165242367</v>
      </c>
    </row>
    <row r="1286" spans="1:9">
      <c r="A1286" s="1607" t="s">
        <v>665</v>
      </c>
      <c r="B1286" s="1608"/>
      <c r="C1286" s="1608"/>
      <c r="D1286" s="1608"/>
      <c r="E1286" s="1608"/>
      <c r="F1286" s="1608"/>
      <c r="G1286" s="1608"/>
      <c r="H1286" s="1608"/>
      <c r="I1286" s="1609"/>
    </row>
    <row r="1287" spans="1:9">
      <c r="A1287" s="461" t="s">
        <v>992</v>
      </c>
      <c r="B1287" s="531">
        <v>44500</v>
      </c>
      <c r="C1287" s="531">
        <v>44501</v>
      </c>
      <c r="D1287" s="531">
        <v>44502</v>
      </c>
      <c r="E1287" s="531">
        <v>44503</v>
      </c>
      <c r="F1287" s="531">
        <v>44504</v>
      </c>
      <c r="G1287" s="531">
        <v>44505</v>
      </c>
      <c r="H1287" s="531">
        <v>44506</v>
      </c>
      <c r="I1287" s="462" t="s">
        <v>1000</v>
      </c>
    </row>
    <row r="1288" spans="1:9" ht="16.5">
      <c r="A1288" s="463" t="s">
        <v>54</v>
      </c>
      <c r="B1288" s="467">
        <f t="shared" ref="B1288:I1297" si="228">B1240/B1264</f>
        <v>118.00866666666667</v>
      </c>
      <c r="C1288" s="467">
        <f t="shared" si="228"/>
        <v>129.29600000000002</v>
      </c>
      <c r="D1288" s="467">
        <f t="shared" si="228"/>
        <v>154.45750000000001</v>
      </c>
      <c r="E1288" s="467">
        <f t="shared" si="228"/>
        <v>147.05269230769233</v>
      </c>
      <c r="F1288" s="467">
        <f t="shared" si="228"/>
        <v>156.14343434343436</v>
      </c>
      <c r="G1288" s="467">
        <f t="shared" si="228"/>
        <v>155.82959183673469</v>
      </c>
      <c r="H1288" s="467">
        <f t="shared" si="228"/>
        <v>158.13412017167383</v>
      </c>
      <c r="I1288" s="467">
        <f t="shared" si="228"/>
        <v>146.65119103773586</v>
      </c>
    </row>
    <row r="1289" spans="1:9" ht="16.5">
      <c r="A1289" s="463" t="s">
        <v>277</v>
      </c>
      <c r="B1289" s="467">
        <f t="shared" si="228"/>
        <v>137.06894736842105</v>
      </c>
      <c r="C1289" s="467">
        <f t="shared" si="228"/>
        <v>155.89536764705883</v>
      </c>
      <c r="D1289" s="467">
        <f t="shared" si="228"/>
        <v>160.53186206896552</v>
      </c>
      <c r="E1289" s="467">
        <f t="shared" si="228"/>
        <v>152.68954545454545</v>
      </c>
      <c r="F1289" s="467">
        <f t="shared" si="228"/>
        <v>130.42153846153846</v>
      </c>
      <c r="G1289" s="467">
        <f t="shared" si="228"/>
        <v>113.09710382513661</v>
      </c>
      <c r="H1289" s="467">
        <f t="shared" si="228"/>
        <v>164.46606299212598</v>
      </c>
      <c r="I1289" s="467">
        <f t="shared" si="228"/>
        <v>144.74884777123634</v>
      </c>
    </row>
    <row r="1290" spans="1:9" ht="16.5">
      <c r="A1290" s="463" t="s">
        <v>278</v>
      </c>
      <c r="B1290" s="467">
        <f t="shared" si="228"/>
        <v>133.26231578947369</v>
      </c>
      <c r="C1290" s="467">
        <f t="shared" si="228"/>
        <v>144.42457364341087</v>
      </c>
      <c r="D1290" s="467">
        <f t="shared" si="228"/>
        <v>165.80239130434782</v>
      </c>
      <c r="E1290" s="467">
        <f t="shared" si="228"/>
        <v>145.21787878787879</v>
      </c>
      <c r="F1290" s="467">
        <f t="shared" si="228"/>
        <v>129.20916666666668</v>
      </c>
      <c r="G1290" s="467">
        <f t="shared" si="228"/>
        <v>128.4027027027027</v>
      </c>
      <c r="H1290" s="467">
        <f t="shared" si="228"/>
        <v>146.0662142857143</v>
      </c>
      <c r="I1290" s="467">
        <f t="shared" si="228"/>
        <v>140.41151988636364</v>
      </c>
    </row>
    <row r="1291" spans="1:9" ht="16.5">
      <c r="A1291" s="463" t="s">
        <v>279</v>
      </c>
      <c r="B1291" s="467">
        <f t="shared" si="228"/>
        <v>159.50356164383561</v>
      </c>
      <c r="C1291" s="467">
        <f t="shared" si="228"/>
        <v>173.14535433070864</v>
      </c>
      <c r="D1291" s="467">
        <f t="shared" si="228"/>
        <v>152.44762962962963</v>
      </c>
      <c r="E1291" s="467">
        <f t="shared" si="228"/>
        <v>128.82043956043955</v>
      </c>
      <c r="F1291" s="467">
        <f t="shared" si="228"/>
        <v>150.95368421052632</v>
      </c>
      <c r="G1291" s="467">
        <f t="shared" si="228"/>
        <v>160.43129629629632</v>
      </c>
      <c r="H1291" s="467">
        <f t="shared" si="228"/>
        <v>169.29491408934709</v>
      </c>
      <c r="I1291" s="467">
        <f t="shared" si="228"/>
        <v>159.55618608549878</v>
      </c>
    </row>
    <row r="1292" spans="1:9" ht="16.5">
      <c r="A1292" s="463" t="s">
        <v>280</v>
      </c>
      <c r="B1292" s="467">
        <f t="shared" si="228"/>
        <v>152.65933014354067</v>
      </c>
      <c r="C1292" s="467">
        <f t="shared" si="228"/>
        <v>138.94448979591837</v>
      </c>
      <c r="D1292" s="467">
        <f t="shared" si="228"/>
        <v>143.32188524590165</v>
      </c>
      <c r="E1292" s="467">
        <f t="shared" si="228"/>
        <v>135.13984732824429</v>
      </c>
      <c r="F1292" s="467">
        <f t="shared" si="228"/>
        <v>171.00313333333335</v>
      </c>
      <c r="G1292" s="467">
        <f t="shared" si="228"/>
        <v>163.57813636363636</v>
      </c>
      <c r="H1292" s="467">
        <f t="shared" si="228"/>
        <v>163.8551827242525</v>
      </c>
      <c r="I1292" s="467">
        <f t="shared" si="228"/>
        <v>154.4662001504891</v>
      </c>
    </row>
    <row r="1293" spans="1:9" ht="16.5">
      <c r="A1293" s="463" t="s">
        <v>281</v>
      </c>
      <c r="B1293" s="467">
        <f t="shared" si="228"/>
        <v>147.43213483146067</v>
      </c>
      <c r="C1293" s="467">
        <f t="shared" si="228"/>
        <v>149.83920454545455</v>
      </c>
      <c r="D1293" s="467">
        <f t="shared" si="228"/>
        <v>111.09409836065574</v>
      </c>
      <c r="E1293" s="467">
        <f t="shared" si="228"/>
        <v>143.87903225806451</v>
      </c>
      <c r="F1293" s="467">
        <f t="shared" si="228"/>
        <v>174.42477611940296</v>
      </c>
      <c r="G1293" s="467">
        <f t="shared" si="228"/>
        <v>160.21571428571428</v>
      </c>
      <c r="H1293" s="467">
        <f t="shared" si="228"/>
        <v>164.56333333333333</v>
      </c>
      <c r="I1293" s="467">
        <f t="shared" si="228"/>
        <v>152.40688356164384</v>
      </c>
    </row>
    <row r="1294" spans="1:9" ht="16.5">
      <c r="A1294" s="463" t="s">
        <v>282</v>
      </c>
      <c r="B1294" s="467">
        <f t="shared" si="228"/>
        <v>104.96216666666666</v>
      </c>
      <c r="C1294" s="467">
        <f t="shared" si="228"/>
        <v>145.75</v>
      </c>
      <c r="D1294" s="467">
        <f t="shared" si="228"/>
        <v>117.96863636363636</v>
      </c>
      <c r="E1294" s="467">
        <f t="shared" si="228"/>
        <v>151.63833333333332</v>
      </c>
      <c r="F1294" s="467">
        <f t="shared" si="228"/>
        <v>111.60062499999999</v>
      </c>
      <c r="G1294" s="467">
        <f t="shared" si="228"/>
        <v>194.43</v>
      </c>
      <c r="H1294" s="467">
        <f t="shared" si="228"/>
        <v>195.7783870967742</v>
      </c>
      <c r="I1294" s="467">
        <f t="shared" si="228"/>
        <v>140.93120879120877</v>
      </c>
    </row>
    <row r="1295" spans="1:9" ht="16.5">
      <c r="A1295" s="463" t="s">
        <v>283</v>
      </c>
      <c r="B1295" s="467">
        <f t="shared" si="228"/>
        <v>83.55407407407408</v>
      </c>
      <c r="C1295" s="467">
        <f t="shared" si="228"/>
        <v>105.79499999999999</v>
      </c>
      <c r="D1295" s="467">
        <f t="shared" si="228"/>
        <v>150.3870588235294</v>
      </c>
      <c r="E1295" s="467">
        <f t="shared" si="228"/>
        <v>124.86303030303029</v>
      </c>
      <c r="F1295" s="467">
        <f t="shared" si="228"/>
        <v>115.731875</v>
      </c>
      <c r="G1295" s="467">
        <f t="shared" si="228"/>
        <v>142.36454545454544</v>
      </c>
      <c r="H1295" s="467">
        <f t="shared" si="228"/>
        <v>187.97095238095238</v>
      </c>
      <c r="I1295" s="467">
        <f t="shared" si="228"/>
        <v>122.51836734693877</v>
      </c>
    </row>
    <row r="1296" spans="1:9" ht="16.5">
      <c r="A1296" s="463" t="s">
        <v>284</v>
      </c>
      <c r="B1296" s="467">
        <f t="shared" si="228"/>
        <v>116.02968749999999</v>
      </c>
      <c r="C1296" s="467">
        <f t="shared" si="228"/>
        <v>147.76</v>
      </c>
      <c r="D1296" s="467">
        <f t="shared" si="228"/>
        <v>132.02947368421053</v>
      </c>
      <c r="E1296" s="467">
        <f t="shared" si="228"/>
        <v>156.05642857142857</v>
      </c>
      <c r="F1296" s="467">
        <f t="shared" si="228"/>
        <v>132.11500000000001</v>
      </c>
      <c r="G1296" s="467">
        <f t="shared" si="228"/>
        <v>141.86542857142857</v>
      </c>
      <c r="H1296" s="467">
        <f t="shared" si="228"/>
        <v>140.29060975609755</v>
      </c>
      <c r="I1296" s="467">
        <f t="shared" si="228"/>
        <v>137.46163461538461</v>
      </c>
    </row>
    <row r="1297" spans="1:9" ht="16.5">
      <c r="A1297" s="463" t="s">
        <v>36</v>
      </c>
      <c r="B1297" s="467">
        <f t="shared" si="228"/>
        <v>89.733950617283952</v>
      </c>
      <c r="C1297" s="467">
        <f t="shared" si="228"/>
        <v>106.39076923076922</v>
      </c>
      <c r="D1297" s="467">
        <f t="shared" si="228"/>
        <v>136.53047619047618</v>
      </c>
      <c r="E1297" s="467">
        <f t="shared" si="228"/>
        <v>141.57918918918921</v>
      </c>
      <c r="F1297" s="467">
        <f t="shared" si="228"/>
        <v>107.7945</v>
      </c>
      <c r="G1297" s="467">
        <f t="shared" si="228"/>
        <v>134.12155172413793</v>
      </c>
      <c r="H1297" s="467">
        <f t="shared" si="228"/>
        <v>153.18778947368421</v>
      </c>
      <c r="I1297" s="467">
        <f t="shared" si="228"/>
        <v>125.08691326530611</v>
      </c>
    </row>
    <row r="1299" spans="1:9" ht="23.25">
      <c r="A1299" s="1602" t="s">
        <v>1060</v>
      </c>
      <c r="B1299" s="1603"/>
      <c r="C1299" s="1603"/>
      <c r="D1299" s="1603"/>
      <c r="E1299" s="1603"/>
      <c r="F1299" s="1603"/>
      <c r="G1299" s="1603"/>
      <c r="H1299" s="1603"/>
      <c r="I1299" s="1603"/>
    </row>
    <row r="1300" spans="1:9">
      <c r="A1300" s="1604" t="s">
        <v>991</v>
      </c>
      <c r="B1300" s="1605"/>
      <c r="C1300" s="1605"/>
      <c r="D1300" s="1605"/>
      <c r="E1300" s="1605"/>
      <c r="F1300" s="1605"/>
      <c r="G1300" s="1605"/>
      <c r="H1300" s="1605"/>
      <c r="I1300" s="1606"/>
    </row>
    <row r="1301" spans="1:9">
      <c r="A1301" s="461" t="s">
        <v>992</v>
      </c>
      <c r="B1301" s="531">
        <v>44507</v>
      </c>
      <c r="C1301" s="531">
        <v>44508</v>
      </c>
      <c r="D1301" s="531">
        <v>44509</v>
      </c>
      <c r="E1301" s="531">
        <v>44510</v>
      </c>
      <c r="F1301" s="531">
        <v>44511</v>
      </c>
      <c r="G1301" s="531">
        <v>44512</v>
      </c>
      <c r="H1301" s="531">
        <v>44513</v>
      </c>
      <c r="I1301" s="462" t="s">
        <v>1000</v>
      </c>
    </row>
    <row r="1302" spans="1:9" ht="16.5">
      <c r="A1302" s="463" t="s">
        <v>54</v>
      </c>
      <c r="B1302" s="467">
        <v>10583.77</v>
      </c>
      <c r="C1302" s="467">
        <v>10982.03</v>
      </c>
      <c r="D1302" s="467">
        <v>14950.52</v>
      </c>
      <c r="E1302" s="467">
        <v>14229.11</v>
      </c>
      <c r="F1302" s="467">
        <v>26954.61</v>
      </c>
      <c r="G1302" s="467">
        <v>38749.629999999997</v>
      </c>
      <c r="H1302" s="467">
        <v>61931.51</v>
      </c>
      <c r="I1302" s="466">
        <f t="shared" ref="I1302:I1311" si="229">SUM(B1302:H1302)</f>
        <v>178381.18000000002</v>
      </c>
    </row>
    <row r="1303" spans="1:9" ht="16.5">
      <c r="A1303" s="463" t="s">
        <v>277</v>
      </c>
      <c r="B1303" s="467">
        <v>31342.75</v>
      </c>
      <c r="C1303" s="467">
        <v>13407.63</v>
      </c>
      <c r="D1303" s="467">
        <v>10018.299999999999</v>
      </c>
      <c r="E1303" s="467">
        <v>19458.29</v>
      </c>
      <c r="F1303" s="467">
        <v>21632.86</v>
      </c>
      <c r="G1303" s="467">
        <v>30428.65</v>
      </c>
      <c r="H1303" s="467">
        <v>50324.31</v>
      </c>
      <c r="I1303" s="466">
        <f t="shared" si="229"/>
        <v>176612.79</v>
      </c>
    </row>
    <row r="1304" spans="1:9" ht="16.5">
      <c r="A1304" s="463" t="s">
        <v>278</v>
      </c>
      <c r="B1304" s="467">
        <v>9308.31</v>
      </c>
      <c r="C1304" s="467">
        <v>10808.29</v>
      </c>
      <c r="D1304" s="467">
        <v>11882.7</v>
      </c>
      <c r="E1304" s="467">
        <v>10556.82</v>
      </c>
      <c r="F1304" s="467">
        <v>11670.66</v>
      </c>
      <c r="G1304" s="467">
        <v>18444.599999999999</v>
      </c>
      <c r="H1304" s="467">
        <v>32000.45</v>
      </c>
      <c r="I1304" s="466">
        <f t="shared" si="229"/>
        <v>104671.83</v>
      </c>
    </row>
    <row r="1305" spans="1:9" ht="16.5">
      <c r="A1305" s="463" t="s">
        <v>279</v>
      </c>
      <c r="B1305" s="467">
        <v>36397.29</v>
      </c>
      <c r="C1305" s="467">
        <v>15507.85</v>
      </c>
      <c r="D1305" s="467">
        <v>16128.51</v>
      </c>
      <c r="E1305" s="467">
        <v>23966.25</v>
      </c>
      <c r="F1305" s="467">
        <v>28330.6</v>
      </c>
      <c r="G1305" s="467">
        <v>41514.89</v>
      </c>
      <c r="H1305" s="467">
        <v>61746.73</v>
      </c>
      <c r="I1305" s="466">
        <f t="shared" si="229"/>
        <v>223592.12000000002</v>
      </c>
    </row>
    <row r="1306" spans="1:9" ht="16.5">
      <c r="A1306" s="463" t="s">
        <v>280</v>
      </c>
      <c r="B1306" s="467">
        <v>26257.32</v>
      </c>
      <c r="C1306" s="467">
        <v>18495.57</v>
      </c>
      <c r="D1306" s="467">
        <v>15083.44</v>
      </c>
      <c r="E1306" s="467">
        <v>20341.990000000002</v>
      </c>
      <c r="F1306" s="467">
        <v>28725.33</v>
      </c>
      <c r="G1306" s="467">
        <v>51454.49</v>
      </c>
      <c r="H1306" s="467">
        <v>80474.52</v>
      </c>
      <c r="I1306" s="466">
        <f t="shared" si="229"/>
        <v>240832.66000000003</v>
      </c>
    </row>
    <row r="1307" spans="1:9" ht="16.5">
      <c r="A1307" s="463" t="s">
        <v>281</v>
      </c>
      <c r="B1307" s="467">
        <v>15409.84</v>
      </c>
      <c r="C1307" s="467">
        <v>14942.96</v>
      </c>
      <c r="D1307" s="1357">
        <v>10136.200000000001</v>
      </c>
      <c r="E1307" s="467">
        <v>13934.88</v>
      </c>
      <c r="F1307" s="467">
        <v>9221.9500000000007</v>
      </c>
      <c r="G1307" s="467">
        <v>18256.349999999999</v>
      </c>
      <c r="H1307" s="467">
        <v>29183.06</v>
      </c>
      <c r="I1307" s="466">
        <f t="shared" si="229"/>
        <v>111085.23999999999</v>
      </c>
    </row>
    <row r="1308" spans="1:9" ht="16.5">
      <c r="A1308" s="463" t="s">
        <v>282</v>
      </c>
      <c r="B1308" s="467">
        <v>3014.51</v>
      </c>
      <c r="C1308" s="467">
        <v>2530.6</v>
      </c>
      <c r="D1308" s="1357">
        <v>2973.66</v>
      </c>
      <c r="E1308" s="467">
        <v>3508.24</v>
      </c>
      <c r="F1308" s="467">
        <v>3892.97</v>
      </c>
      <c r="G1308" s="467">
        <v>5689.79</v>
      </c>
      <c r="H1308" s="467">
        <v>7014.77</v>
      </c>
      <c r="I1308" s="466">
        <f t="shared" si="229"/>
        <v>28624.54</v>
      </c>
    </row>
    <row r="1309" spans="1:9" ht="16.5">
      <c r="A1309" s="463" t="s">
        <v>283</v>
      </c>
      <c r="B1309" s="467">
        <v>3849.62</v>
      </c>
      <c r="C1309" s="467">
        <v>1949.66</v>
      </c>
      <c r="D1309" s="1357">
        <v>2300.5300000000002</v>
      </c>
      <c r="E1309" s="467">
        <v>4608.34</v>
      </c>
      <c r="F1309" s="467">
        <v>3886.22</v>
      </c>
      <c r="G1309" s="467">
        <v>6582.52</v>
      </c>
      <c r="H1309" s="467">
        <v>11284.5</v>
      </c>
      <c r="I1309" s="466">
        <f t="shared" si="229"/>
        <v>34461.39</v>
      </c>
    </row>
    <row r="1310" spans="1:9" ht="16.5">
      <c r="A1310" s="463" t="s">
        <v>284</v>
      </c>
      <c r="B1310" s="467">
        <v>4541.28</v>
      </c>
      <c r="C1310" s="467">
        <v>1201.81</v>
      </c>
      <c r="D1310" s="1357">
        <v>2595.5100000000002</v>
      </c>
      <c r="E1310" s="467">
        <v>2351.58</v>
      </c>
      <c r="F1310" s="467">
        <v>2405.65</v>
      </c>
      <c r="G1310" s="467">
        <v>4818.3900000000003</v>
      </c>
      <c r="H1310" s="467">
        <v>12462</v>
      </c>
      <c r="I1310" s="466">
        <f t="shared" si="229"/>
        <v>30376.22</v>
      </c>
    </row>
    <row r="1311" spans="1:9" ht="16.5">
      <c r="A1311" s="463" t="s">
        <v>36</v>
      </c>
      <c r="B1311" s="467">
        <v>13880.67</v>
      </c>
      <c r="C1311" s="467">
        <v>2363.59</v>
      </c>
      <c r="D1311" s="1357">
        <v>5395.96</v>
      </c>
      <c r="E1311" s="467">
        <v>7158.35</v>
      </c>
      <c r="F1311" s="467">
        <v>8697.49</v>
      </c>
      <c r="G1311" s="467">
        <v>11592.17</v>
      </c>
      <c r="H1311" s="467">
        <v>22487.37</v>
      </c>
      <c r="I1311" s="466">
        <f t="shared" si="229"/>
        <v>71575.599999999991</v>
      </c>
    </row>
    <row r="1312" spans="1:9">
      <c r="A1312" s="1607" t="s">
        <v>1050</v>
      </c>
      <c r="B1312" s="1608"/>
      <c r="C1312" s="1608"/>
      <c r="D1312" s="1608"/>
      <c r="E1312" s="1608"/>
      <c r="F1312" s="1608"/>
      <c r="G1312" s="1608"/>
      <c r="H1312" s="1608"/>
      <c r="I1312" s="1609"/>
    </row>
    <row r="1313" spans="1:9">
      <c r="A1313" s="461" t="s">
        <v>992</v>
      </c>
      <c r="B1313" s="531">
        <v>44507</v>
      </c>
      <c r="C1313" s="531">
        <v>44508</v>
      </c>
      <c r="D1313" s="531">
        <v>44509</v>
      </c>
      <c r="E1313" s="531">
        <v>44510</v>
      </c>
      <c r="F1313" s="531">
        <v>44511</v>
      </c>
      <c r="G1313" s="531">
        <v>44512</v>
      </c>
      <c r="H1313" s="531">
        <v>44513</v>
      </c>
      <c r="I1313" s="462" t="s">
        <v>1000</v>
      </c>
    </row>
    <row r="1314" spans="1:9" ht="16.5">
      <c r="A1314" s="463" t="s">
        <v>54</v>
      </c>
      <c r="B1314" s="934">
        <v>144</v>
      </c>
      <c r="C1314" s="934">
        <v>171</v>
      </c>
      <c r="D1314" s="934">
        <v>188</v>
      </c>
      <c r="E1314" s="934">
        <v>274</v>
      </c>
      <c r="F1314" s="934">
        <v>300</v>
      </c>
      <c r="G1314" s="934">
        <v>546</v>
      </c>
      <c r="H1314" s="464">
        <v>760</v>
      </c>
      <c r="I1314" s="465">
        <f t="shared" ref="I1314:I1323" si="230">SUM(B1314:H1314)</f>
        <v>2383</v>
      </c>
    </row>
    <row r="1315" spans="1:9" ht="16.5">
      <c r="A1315" s="463" t="s">
        <v>277</v>
      </c>
      <c r="B1315" s="934">
        <v>456</v>
      </c>
      <c r="C1315" s="934">
        <v>167</v>
      </c>
      <c r="D1315" s="934">
        <v>195</v>
      </c>
      <c r="E1315" s="934">
        <v>351</v>
      </c>
      <c r="F1315" s="934">
        <v>346</v>
      </c>
      <c r="G1315" s="934">
        <v>472</v>
      </c>
      <c r="H1315" s="464">
        <v>663</v>
      </c>
      <c r="I1315" s="465">
        <f t="shared" si="230"/>
        <v>2650</v>
      </c>
    </row>
    <row r="1316" spans="1:9" ht="16.5">
      <c r="A1316" s="463" t="s">
        <v>278</v>
      </c>
      <c r="B1316" s="934">
        <v>117</v>
      </c>
      <c r="C1316" s="934">
        <v>159</v>
      </c>
      <c r="D1316" s="934">
        <v>180</v>
      </c>
      <c r="E1316" s="934">
        <v>253</v>
      </c>
      <c r="F1316" s="934">
        <v>142</v>
      </c>
      <c r="G1316" s="934">
        <v>244</v>
      </c>
      <c r="H1316" s="464">
        <v>359</v>
      </c>
      <c r="I1316" s="465">
        <f t="shared" si="230"/>
        <v>1454</v>
      </c>
    </row>
    <row r="1317" spans="1:9" ht="16.5">
      <c r="A1317" s="463" t="s">
        <v>279</v>
      </c>
      <c r="B1317" s="934">
        <v>592</v>
      </c>
      <c r="C1317" s="934">
        <v>210</v>
      </c>
      <c r="D1317" s="934">
        <v>210</v>
      </c>
      <c r="E1317" s="934">
        <v>296</v>
      </c>
      <c r="F1317" s="934">
        <v>386</v>
      </c>
      <c r="G1317" s="934">
        <v>590</v>
      </c>
      <c r="H1317" s="464">
        <v>833</v>
      </c>
      <c r="I1317" s="465">
        <f t="shared" si="230"/>
        <v>3117</v>
      </c>
    </row>
    <row r="1318" spans="1:9" ht="16.5">
      <c r="A1318" s="463" t="s">
        <v>280</v>
      </c>
      <c r="B1318" s="934">
        <v>281</v>
      </c>
      <c r="C1318" s="934">
        <v>181</v>
      </c>
      <c r="D1318" s="934">
        <v>149</v>
      </c>
      <c r="E1318" s="934">
        <v>203</v>
      </c>
      <c r="F1318" s="934">
        <v>259</v>
      </c>
      <c r="G1318" s="934">
        <v>505</v>
      </c>
      <c r="H1318" s="464">
        <v>893</v>
      </c>
      <c r="I1318" s="465">
        <f t="shared" si="230"/>
        <v>2471</v>
      </c>
    </row>
    <row r="1319" spans="1:9" ht="16.5">
      <c r="A1319" s="463" t="s">
        <v>281</v>
      </c>
      <c r="B1319" s="934">
        <v>167</v>
      </c>
      <c r="C1319" s="934">
        <v>119</v>
      </c>
      <c r="D1319" s="934">
        <v>68</v>
      </c>
      <c r="E1319" s="934">
        <v>191</v>
      </c>
      <c r="F1319" s="934">
        <v>73</v>
      </c>
      <c r="G1319" s="934">
        <v>238</v>
      </c>
      <c r="H1319" s="464">
        <v>300</v>
      </c>
      <c r="I1319" s="465">
        <f t="shared" si="230"/>
        <v>1156</v>
      </c>
    </row>
    <row r="1320" spans="1:9" ht="16.5">
      <c r="A1320" s="463" t="s">
        <v>282</v>
      </c>
      <c r="B1320" s="934">
        <v>31</v>
      </c>
      <c r="C1320" s="934">
        <v>25</v>
      </c>
      <c r="D1320" s="934">
        <v>23</v>
      </c>
      <c r="E1320" s="934">
        <v>30</v>
      </c>
      <c r="F1320" s="934">
        <v>43</v>
      </c>
      <c r="G1320" s="934">
        <v>46</v>
      </c>
      <c r="H1320" s="464">
        <v>49</v>
      </c>
      <c r="I1320" s="465">
        <f t="shared" si="230"/>
        <v>247</v>
      </c>
    </row>
    <row r="1321" spans="1:9" ht="16.5">
      <c r="A1321" s="463" t="s">
        <v>283</v>
      </c>
      <c r="B1321" s="934">
        <v>41</v>
      </c>
      <c r="C1321" s="934">
        <v>22</v>
      </c>
      <c r="D1321" s="934">
        <v>27</v>
      </c>
      <c r="E1321" s="934">
        <v>42</v>
      </c>
      <c r="F1321" s="934">
        <v>49</v>
      </c>
      <c r="G1321" s="934">
        <v>71</v>
      </c>
      <c r="H1321" s="464">
        <v>77</v>
      </c>
      <c r="I1321" s="465">
        <f t="shared" si="230"/>
        <v>329</v>
      </c>
    </row>
    <row r="1322" spans="1:9" ht="16.5">
      <c r="A1322" s="463" t="s">
        <v>284</v>
      </c>
      <c r="B1322" s="934">
        <v>149</v>
      </c>
      <c r="C1322" s="934">
        <v>24</v>
      </c>
      <c r="D1322" s="934">
        <v>37</v>
      </c>
      <c r="E1322" s="934">
        <v>54</v>
      </c>
      <c r="F1322" s="934">
        <v>103</v>
      </c>
      <c r="G1322" s="934">
        <v>189</v>
      </c>
      <c r="H1322" s="464">
        <v>321</v>
      </c>
      <c r="I1322" s="465">
        <f t="shared" si="230"/>
        <v>877</v>
      </c>
    </row>
    <row r="1323" spans="1:9" ht="16.5">
      <c r="A1323" s="463" t="s">
        <v>36</v>
      </c>
      <c r="B1323" s="934">
        <v>128</v>
      </c>
      <c r="C1323" s="934">
        <v>41</v>
      </c>
      <c r="D1323" s="934">
        <v>52</v>
      </c>
      <c r="E1323" s="934">
        <v>61</v>
      </c>
      <c r="F1323" s="934">
        <v>94</v>
      </c>
      <c r="G1323" s="934">
        <v>114</v>
      </c>
      <c r="H1323" s="464">
        <v>177</v>
      </c>
      <c r="I1323" s="465">
        <f t="shared" si="230"/>
        <v>667</v>
      </c>
    </row>
    <row r="1324" spans="1:9">
      <c r="A1324" s="1607" t="s">
        <v>49</v>
      </c>
      <c r="B1324" s="1608"/>
      <c r="C1324" s="1608"/>
      <c r="D1324" s="1608"/>
      <c r="E1324" s="1608"/>
      <c r="F1324" s="1608"/>
      <c r="G1324" s="1608"/>
      <c r="H1324" s="1608"/>
      <c r="I1324" s="1609"/>
    </row>
    <row r="1325" spans="1:9">
      <c r="A1325" s="461" t="s">
        <v>992</v>
      </c>
      <c r="B1325" s="531">
        <v>44507</v>
      </c>
      <c r="C1325" s="531">
        <v>44508</v>
      </c>
      <c r="D1325" s="531">
        <v>44509</v>
      </c>
      <c r="E1325" s="531">
        <v>44510</v>
      </c>
      <c r="F1325" s="531">
        <v>44511</v>
      </c>
      <c r="G1325" s="531">
        <v>44512</v>
      </c>
      <c r="H1325" s="531">
        <v>44513</v>
      </c>
      <c r="I1325" s="462" t="s">
        <v>1000</v>
      </c>
    </row>
    <row r="1326" spans="1:9" ht="16.5">
      <c r="A1326" s="463" t="s">
        <v>54</v>
      </c>
      <c r="B1326" s="934">
        <v>89</v>
      </c>
      <c r="C1326" s="934">
        <v>70</v>
      </c>
      <c r="D1326" s="934">
        <v>88</v>
      </c>
      <c r="E1326" s="934">
        <v>116</v>
      </c>
      <c r="F1326" s="934">
        <v>159</v>
      </c>
      <c r="G1326" s="934">
        <v>256</v>
      </c>
      <c r="H1326" s="934">
        <v>359</v>
      </c>
      <c r="I1326" s="465">
        <f t="shared" ref="I1326:I1335" si="231">SUM(B1326:H1326)</f>
        <v>1137</v>
      </c>
    </row>
    <row r="1327" spans="1:9" ht="16.5">
      <c r="A1327" s="463" t="s">
        <v>277</v>
      </c>
      <c r="B1327" s="934">
        <v>214</v>
      </c>
      <c r="C1327" s="934">
        <v>78</v>
      </c>
      <c r="D1327" s="934">
        <v>79</v>
      </c>
      <c r="E1327" s="934">
        <v>147</v>
      </c>
      <c r="F1327" s="934">
        <v>139</v>
      </c>
      <c r="G1327" s="934">
        <v>266</v>
      </c>
      <c r="H1327" s="934">
        <v>315</v>
      </c>
      <c r="I1327" s="465">
        <f t="shared" si="231"/>
        <v>1238</v>
      </c>
    </row>
    <row r="1328" spans="1:9" ht="16.5">
      <c r="A1328" s="463" t="s">
        <v>278</v>
      </c>
      <c r="B1328" s="934">
        <v>52</v>
      </c>
      <c r="C1328" s="934">
        <v>83</v>
      </c>
      <c r="D1328" s="934">
        <v>83</v>
      </c>
      <c r="E1328" s="934">
        <v>94</v>
      </c>
      <c r="F1328" s="934">
        <v>117</v>
      </c>
      <c r="G1328" s="934">
        <v>138</v>
      </c>
      <c r="H1328" s="934">
        <v>227</v>
      </c>
      <c r="I1328" s="465">
        <f t="shared" si="231"/>
        <v>794</v>
      </c>
    </row>
    <row r="1329" spans="1:9" ht="16.5">
      <c r="A1329" s="463" t="s">
        <v>279</v>
      </c>
      <c r="B1329" s="934">
        <v>237</v>
      </c>
      <c r="C1329" s="934">
        <v>101</v>
      </c>
      <c r="D1329" s="934">
        <v>96</v>
      </c>
      <c r="E1329" s="934">
        <v>130</v>
      </c>
      <c r="F1329" s="934">
        <v>161</v>
      </c>
      <c r="G1329" s="934">
        <v>253</v>
      </c>
      <c r="H1329" s="934">
        <v>349</v>
      </c>
      <c r="I1329" s="465">
        <f t="shared" si="231"/>
        <v>1327</v>
      </c>
    </row>
    <row r="1330" spans="1:9" ht="16.5">
      <c r="A1330" s="463" t="s">
        <v>280</v>
      </c>
      <c r="B1330" s="934">
        <v>164</v>
      </c>
      <c r="C1330" s="934">
        <v>133</v>
      </c>
      <c r="D1330" s="934">
        <v>109</v>
      </c>
      <c r="E1330" s="934">
        <v>128</v>
      </c>
      <c r="F1330" s="934">
        <v>160</v>
      </c>
      <c r="G1330" s="934">
        <v>288</v>
      </c>
      <c r="H1330" s="934">
        <v>466</v>
      </c>
      <c r="I1330" s="465">
        <f t="shared" si="231"/>
        <v>1448</v>
      </c>
    </row>
    <row r="1331" spans="1:9" ht="16.5">
      <c r="A1331" s="463" t="s">
        <v>281</v>
      </c>
      <c r="B1331" s="934">
        <v>113</v>
      </c>
      <c r="C1331" s="934">
        <v>76</v>
      </c>
      <c r="D1331" s="934">
        <v>68</v>
      </c>
      <c r="E1331" s="934">
        <v>92</v>
      </c>
      <c r="F1331" s="934">
        <v>69</v>
      </c>
      <c r="G1331" s="934">
        <v>120</v>
      </c>
      <c r="H1331" s="934">
        <v>198</v>
      </c>
      <c r="I1331" s="465">
        <f t="shared" si="231"/>
        <v>736</v>
      </c>
    </row>
    <row r="1332" spans="1:9" ht="16.5">
      <c r="A1332" s="463" t="s">
        <v>282</v>
      </c>
      <c r="B1332" s="934">
        <v>22</v>
      </c>
      <c r="C1332" s="934">
        <v>18</v>
      </c>
      <c r="D1332" s="934">
        <v>16</v>
      </c>
      <c r="E1332" s="934">
        <v>24</v>
      </c>
      <c r="F1332" s="934">
        <v>38</v>
      </c>
      <c r="G1332" s="934">
        <v>37</v>
      </c>
      <c r="H1332" s="934">
        <v>45</v>
      </c>
      <c r="I1332" s="465">
        <f t="shared" si="231"/>
        <v>200</v>
      </c>
    </row>
    <row r="1333" spans="1:9" ht="16.5">
      <c r="A1333" s="463" t="s">
        <v>283</v>
      </c>
      <c r="B1333" s="934">
        <v>29</v>
      </c>
      <c r="C1333" s="934">
        <v>20</v>
      </c>
      <c r="D1333" s="934">
        <v>19</v>
      </c>
      <c r="E1333" s="934">
        <v>32</v>
      </c>
      <c r="F1333" s="934">
        <v>45</v>
      </c>
      <c r="G1333" s="934">
        <v>63</v>
      </c>
      <c r="H1333" s="934">
        <v>65</v>
      </c>
      <c r="I1333" s="465">
        <f t="shared" si="231"/>
        <v>273</v>
      </c>
    </row>
    <row r="1334" spans="1:9" ht="16.5">
      <c r="A1334" s="463" t="s">
        <v>284</v>
      </c>
      <c r="B1334" s="934">
        <v>42</v>
      </c>
      <c r="C1334" s="934">
        <v>12</v>
      </c>
      <c r="D1334" s="934">
        <v>18</v>
      </c>
      <c r="E1334" s="934">
        <v>18</v>
      </c>
      <c r="F1334" s="934">
        <v>27</v>
      </c>
      <c r="G1334" s="934">
        <v>41</v>
      </c>
      <c r="H1334" s="934">
        <v>91</v>
      </c>
      <c r="I1334" s="465">
        <f t="shared" si="231"/>
        <v>249</v>
      </c>
    </row>
    <row r="1335" spans="1:9" ht="16.5">
      <c r="A1335" s="463" t="s">
        <v>36</v>
      </c>
      <c r="B1335" s="934">
        <v>105</v>
      </c>
      <c r="C1335" s="934">
        <v>24</v>
      </c>
      <c r="D1335" s="934">
        <v>47</v>
      </c>
      <c r="E1335" s="934">
        <v>54</v>
      </c>
      <c r="F1335" s="934">
        <v>72</v>
      </c>
      <c r="G1335" s="934">
        <v>109</v>
      </c>
      <c r="H1335" s="934">
        <v>152</v>
      </c>
      <c r="I1335" s="465">
        <f t="shared" si="231"/>
        <v>563</v>
      </c>
    </row>
    <row r="1336" spans="1:9">
      <c r="A1336" s="1607" t="s">
        <v>525</v>
      </c>
      <c r="B1336" s="1608"/>
      <c r="C1336" s="1608"/>
      <c r="D1336" s="1608"/>
      <c r="E1336" s="1608"/>
      <c r="F1336" s="1608"/>
      <c r="G1336" s="1608"/>
      <c r="H1336" s="1608"/>
      <c r="I1336" s="1609"/>
    </row>
    <row r="1337" spans="1:9">
      <c r="A1337" s="461" t="s">
        <v>992</v>
      </c>
      <c r="B1337" s="531">
        <v>44507</v>
      </c>
      <c r="C1337" s="531">
        <v>44508</v>
      </c>
      <c r="D1337" s="531">
        <v>44509</v>
      </c>
      <c r="E1337" s="531">
        <v>44510</v>
      </c>
      <c r="F1337" s="531">
        <v>44511</v>
      </c>
      <c r="G1337" s="531">
        <v>44512</v>
      </c>
      <c r="H1337" s="531">
        <v>44513</v>
      </c>
      <c r="I1337" s="462" t="s">
        <v>1000</v>
      </c>
    </row>
    <row r="1338" spans="1:9" ht="16.5">
      <c r="A1338" s="463" t="s">
        <v>54</v>
      </c>
      <c r="B1338" s="464">
        <f t="shared" ref="B1338:H1347" si="232">B1326/B1314*100</f>
        <v>61.805555555555557</v>
      </c>
      <c r="C1338" s="464">
        <f t="shared" si="232"/>
        <v>40.935672514619881</v>
      </c>
      <c r="D1338" s="464">
        <f t="shared" si="232"/>
        <v>46.808510638297875</v>
      </c>
      <c r="E1338" s="464">
        <f t="shared" si="232"/>
        <v>42.335766423357661</v>
      </c>
      <c r="F1338" s="464">
        <f t="shared" si="232"/>
        <v>53</v>
      </c>
      <c r="G1338" s="464">
        <f t="shared" si="232"/>
        <v>46.886446886446883</v>
      </c>
      <c r="H1338" s="464">
        <f t="shared" si="232"/>
        <v>47.236842105263158</v>
      </c>
      <c r="I1338" s="465">
        <f t="shared" ref="I1338:I1347" si="233">AVERAGE(B1338:H1338)</f>
        <v>48.429827731934431</v>
      </c>
    </row>
    <row r="1339" spans="1:9" ht="16.5">
      <c r="A1339" s="463" t="s">
        <v>277</v>
      </c>
      <c r="B1339" s="464">
        <f t="shared" si="232"/>
        <v>46.929824561403507</v>
      </c>
      <c r="C1339" s="464">
        <f t="shared" si="232"/>
        <v>46.706586826347305</v>
      </c>
      <c r="D1339" s="464">
        <f t="shared" si="232"/>
        <v>40.512820512820511</v>
      </c>
      <c r="E1339" s="464">
        <f t="shared" si="232"/>
        <v>41.880341880341881</v>
      </c>
      <c r="F1339" s="464">
        <f t="shared" si="232"/>
        <v>40.173410404624278</v>
      </c>
      <c r="G1339" s="464">
        <f t="shared" si="232"/>
        <v>56.355932203389834</v>
      </c>
      <c r="H1339" s="464">
        <f t="shared" si="232"/>
        <v>47.511312217194565</v>
      </c>
      <c r="I1339" s="465">
        <f t="shared" si="233"/>
        <v>45.724318372303131</v>
      </c>
    </row>
    <row r="1340" spans="1:9" ht="16.5">
      <c r="A1340" s="463" t="s">
        <v>278</v>
      </c>
      <c r="B1340" s="464">
        <f t="shared" si="232"/>
        <v>44.444444444444443</v>
      </c>
      <c r="C1340" s="464">
        <f t="shared" si="232"/>
        <v>52.20125786163522</v>
      </c>
      <c r="D1340" s="464">
        <f t="shared" si="232"/>
        <v>46.111111111111114</v>
      </c>
      <c r="E1340" s="464">
        <f t="shared" si="232"/>
        <v>37.154150197628461</v>
      </c>
      <c r="F1340" s="464">
        <f t="shared" si="232"/>
        <v>82.394366197183103</v>
      </c>
      <c r="G1340" s="464">
        <f t="shared" si="232"/>
        <v>56.557377049180324</v>
      </c>
      <c r="H1340" s="464">
        <f t="shared" si="232"/>
        <v>63.231197771587745</v>
      </c>
      <c r="I1340" s="465">
        <f t="shared" si="233"/>
        <v>54.584843518967205</v>
      </c>
    </row>
    <row r="1341" spans="1:9" ht="16.5">
      <c r="A1341" s="463" t="s">
        <v>279</v>
      </c>
      <c r="B1341" s="464">
        <f t="shared" si="232"/>
        <v>40.033783783783782</v>
      </c>
      <c r="C1341" s="464">
        <f t="shared" si="232"/>
        <v>48.095238095238095</v>
      </c>
      <c r="D1341" s="464">
        <f t="shared" si="232"/>
        <v>45.714285714285715</v>
      </c>
      <c r="E1341" s="464">
        <f t="shared" si="232"/>
        <v>43.918918918918919</v>
      </c>
      <c r="F1341" s="464">
        <f t="shared" si="232"/>
        <v>41.709844559585491</v>
      </c>
      <c r="G1341" s="464">
        <f t="shared" si="232"/>
        <v>42.881355932203391</v>
      </c>
      <c r="H1341" s="464">
        <f t="shared" si="232"/>
        <v>41.896758703481389</v>
      </c>
      <c r="I1341" s="465">
        <f t="shared" si="233"/>
        <v>43.464312243928113</v>
      </c>
    </row>
    <row r="1342" spans="1:9" ht="16.5">
      <c r="A1342" s="463" t="s">
        <v>280</v>
      </c>
      <c r="B1342" s="464">
        <f t="shared" si="232"/>
        <v>58.362989323843415</v>
      </c>
      <c r="C1342" s="464">
        <f t="shared" si="232"/>
        <v>73.480662983425418</v>
      </c>
      <c r="D1342" s="464">
        <f t="shared" si="232"/>
        <v>73.154362416107389</v>
      </c>
      <c r="E1342" s="464">
        <f t="shared" si="232"/>
        <v>63.054187192118228</v>
      </c>
      <c r="F1342" s="464">
        <f t="shared" si="232"/>
        <v>61.776061776061773</v>
      </c>
      <c r="G1342" s="464">
        <f t="shared" si="232"/>
        <v>57.029702970297024</v>
      </c>
      <c r="H1342" s="464">
        <f t="shared" si="232"/>
        <v>52.183650615901456</v>
      </c>
      <c r="I1342" s="465">
        <f t="shared" si="233"/>
        <v>62.720231039679241</v>
      </c>
    </row>
    <row r="1343" spans="1:9" ht="16.5">
      <c r="A1343" s="463" t="s">
        <v>281</v>
      </c>
      <c r="B1343" s="468">
        <f t="shared" si="232"/>
        <v>67.664670658682638</v>
      </c>
      <c r="C1343" s="468">
        <f t="shared" si="232"/>
        <v>63.865546218487388</v>
      </c>
      <c r="D1343" s="468">
        <f t="shared" si="232"/>
        <v>100</v>
      </c>
      <c r="E1343" s="468">
        <f t="shared" si="232"/>
        <v>48.167539267015705</v>
      </c>
      <c r="F1343" s="468">
        <f t="shared" si="232"/>
        <v>94.520547945205479</v>
      </c>
      <c r="G1343" s="468">
        <f t="shared" si="232"/>
        <v>50.420168067226889</v>
      </c>
      <c r="H1343" s="468">
        <f t="shared" si="232"/>
        <v>66</v>
      </c>
      <c r="I1343" s="492">
        <f t="shared" si="233"/>
        <v>70.091210308088293</v>
      </c>
    </row>
    <row r="1344" spans="1:9" ht="16.5">
      <c r="A1344" s="463" t="s">
        <v>282</v>
      </c>
      <c r="B1344" s="468">
        <f t="shared" si="232"/>
        <v>70.967741935483872</v>
      </c>
      <c r="C1344" s="468">
        <f t="shared" si="232"/>
        <v>72</v>
      </c>
      <c r="D1344" s="468">
        <f t="shared" si="232"/>
        <v>69.565217391304344</v>
      </c>
      <c r="E1344" s="468">
        <f t="shared" si="232"/>
        <v>80</v>
      </c>
      <c r="F1344" s="468">
        <f t="shared" si="232"/>
        <v>88.372093023255815</v>
      </c>
      <c r="G1344" s="468">
        <f t="shared" si="232"/>
        <v>80.434782608695656</v>
      </c>
      <c r="H1344" s="468">
        <f t="shared" si="232"/>
        <v>91.83673469387756</v>
      </c>
      <c r="I1344" s="492">
        <f t="shared" si="233"/>
        <v>79.025224236088178</v>
      </c>
    </row>
    <row r="1345" spans="1:9" ht="16.5">
      <c r="A1345" s="463" t="s">
        <v>283</v>
      </c>
      <c r="B1345" s="468">
        <f t="shared" si="232"/>
        <v>70.731707317073173</v>
      </c>
      <c r="C1345" s="468">
        <f t="shared" si="232"/>
        <v>90.909090909090907</v>
      </c>
      <c r="D1345" s="468">
        <f t="shared" si="232"/>
        <v>70.370370370370367</v>
      </c>
      <c r="E1345" s="468">
        <f t="shared" si="232"/>
        <v>76.19047619047619</v>
      </c>
      <c r="F1345" s="468">
        <f t="shared" si="232"/>
        <v>91.83673469387756</v>
      </c>
      <c r="G1345" s="468">
        <f t="shared" si="232"/>
        <v>88.732394366197184</v>
      </c>
      <c r="H1345" s="468">
        <f t="shared" si="232"/>
        <v>84.415584415584405</v>
      </c>
      <c r="I1345" s="492">
        <f t="shared" si="233"/>
        <v>81.883765466095696</v>
      </c>
    </row>
    <row r="1346" spans="1:9" ht="16.5">
      <c r="A1346" s="463" t="s">
        <v>284</v>
      </c>
      <c r="B1346" s="468">
        <f t="shared" si="232"/>
        <v>28.187919463087248</v>
      </c>
      <c r="C1346" s="468">
        <f t="shared" si="232"/>
        <v>50</v>
      </c>
      <c r="D1346" s="468">
        <f t="shared" si="232"/>
        <v>48.648648648648653</v>
      </c>
      <c r="E1346" s="468">
        <f t="shared" si="232"/>
        <v>33.333333333333329</v>
      </c>
      <c r="F1346" s="468">
        <f t="shared" si="232"/>
        <v>26.21359223300971</v>
      </c>
      <c r="G1346" s="468">
        <f t="shared" si="232"/>
        <v>21.693121693121693</v>
      </c>
      <c r="H1346" s="468">
        <f t="shared" si="232"/>
        <v>28.348909657320871</v>
      </c>
      <c r="I1346" s="492">
        <f t="shared" si="233"/>
        <v>33.775075004074502</v>
      </c>
    </row>
    <row r="1347" spans="1:9" ht="16.5">
      <c r="A1347" s="463" t="s">
        <v>36</v>
      </c>
      <c r="B1347" s="468">
        <f t="shared" si="232"/>
        <v>82.03125</v>
      </c>
      <c r="C1347" s="468">
        <f t="shared" si="232"/>
        <v>58.536585365853654</v>
      </c>
      <c r="D1347" s="468">
        <f t="shared" si="232"/>
        <v>90.384615384615387</v>
      </c>
      <c r="E1347" s="468">
        <f t="shared" si="232"/>
        <v>88.52459016393442</v>
      </c>
      <c r="F1347" s="468">
        <f t="shared" si="232"/>
        <v>76.59574468085107</v>
      </c>
      <c r="G1347" s="468">
        <f t="shared" si="232"/>
        <v>95.614035087719301</v>
      </c>
      <c r="H1347" s="468">
        <f t="shared" si="232"/>
        <v>85.875706214689259</v>
      </c>
      <c r="I1347" s="492">
        <f t="shared" si="233"/>
        <v>82.508932413951854</v>
      </c>
    </row>
    <row r="1348" spans="1:9">
      <c r="A1348" s="1607" t="s">
        <v>665</v>
      </c>
      <c r="B1348" s="1608"/>
      <c r="C1348" s="1608"/>
      <c r="D1348" s="1608"/>
      <c r="E1348" s="1608"/>
      <c r="F1348" s="1608"/>
      <c r="G1348" s="1608"/>
      <c r="H1348" s="1608"/>
      <c r="I1348" s="1609"/>
    </row>
    <row r="1349" spans="1:9">
      <c r="A1349" s="461" t="s">
        <v>992</v>
      </c>
      <c r="B1349" s="531">
        <v>44507</v>
      </c>
      <c r="C1349" s="531">
        <v>44508</v>
      </c>
      <c r="D1349" s="531">
        <v>44509</v>
      </c>
      <c r="E1349" s="531">
        <v>44510</v>
      </c>
      <c r="F1349" s="531">
        <v>44511</v>
      </c>
      <c r="G1349" s="531">
        <v>44512</v>
      </c>
      <c r="H1349" s="531">
        <v>44513</v>
      </c>
      <c r="I1349" s="462" t="s">
        <v>1000</v>
      </c>
    </row>
    <row r="1350" spans="1:9" ht="16.5">
      <c r="A1350" s="463" t="s">
        <v>54</v>
      </c>
      <c r="B1350" s="467">
        <f t="shared" ref="B1350:I1359" si="234">B1302/B1326</f>
        <v>118.91876404494383</v>
      </c>
      <c r="C1350" s="467">
        <f t="shared" si="234"/>
        <v>156.88614285714286</v>
      </c>
      <c r="D1350" s="467">
        <f t="shared" si="234"/>
        <v>169.89227272727274</v>
      </c>
      <c r="E1350" s="467">
        <f t="shared" si="234"/>
        <v>122.66474137931036</v>
      </c>
      <c r="F1350" s="467">
        <f t="shared" si="234"/>
        <v>169.52584905660379</v>
      </c>
      <c r="G1350" s="467">
        <f t="shared" si="234"/>
        <v>151.36574218749999</v>
      </c>
      <c r="H1350" s="467">
        <f t="shared" si="234"/>
        <v>172.51116991643454</v>
      </c>
      <c r="I1350" s="467">
        <f t="shared" si="234"/>
        <v>156.88758135444152</v>
      </c>
    </row>
    <row r="1351" spans="1:9" ht="16.5">
      <c r="A1351" s="463" t="s">
        <v>277</v>
      </c>
      <c r="B1351" s="467">
        <f t="shared" si="234"/>
        <v>146.46144859813083</v>
      </c>
      <c r="C1351" s="467">
        <f t="shared" si="234"/>
        <v>171.8926923076923</v>
      </c>
      <c r="D1351" s="467">
        <f t="shared" si="234"/>
        <v>126.81392405063291</v>
      </c>
      <c r="E1351" s="467">
        <f t="shared" si="234"/>
        <v>132.36931972789117</v>
      </c>
      <c r="F1351" s="467">
        <f t="shared" si="234"/>
        <v>155.63208633093527</v>
      </c>
      <c r="G1351" s="467">
        <f t="shared" si="234"/>
        <v>114.39342105263158</v>
      </c>
      <c r="H1351" s="467">
        <f t="shared" si="234"/>
        <v>159.75971428571427</v>
      </c>
      <c r="I1351" s="467">
        <f t="shared" si="234"/>
        <v>142.65976575121164</v>
      </c>
    </row>
    <row r="1352" spans="1:9" ht="16.5">
      <c r="A1352" s="463" t="s">
        <v>278</v>
      </c>
      <c r="B1352" s="467">
        <f t="shared" si="234"/>
        <v>179.00596153846152</v>
      </c>
      <c r="C1352" s="467">
        <f t="shared" si="234"/>
        <v>130.22036144578314</v>
      </c>
      <c r="D1352" s="467">
        <f t="shared" si="234"/>
        <v>143.16506024096387</v>
      </c>
      <c r="E1352" s="467">
        <f t="shared" si="234"/>
        <v>112.30659574468085</v>
      </c>
      <c r="F1352" s="467">
        <f t="shared" si="234"/>
        <v>99.749230769230763</v>
      </c>
      <c r="G1352" s="467">
        <f t="shared" si="234"/>
        <v>133.65652173913043</v>
      </c>
      <c r="H1352" s="467">
        <f t="shared" si="234"/>
        <v>140.97114537444935</v>
      </c>
      <c r="I1352" s="467">
        <f t="shared" si="234"/>
        <v>131.82850125944586</v>
      </c>
    </row>
    <row r="1353" spans="1:9" ht="16.5">
      <c r="A1353" s="463" t="s">
        <v>279</v>
      </c>
      <c r="B1353" s="467">
        <f t="shared" si="234"/>
        <v>153.57506329113923</v>
      </c>
      <c r="C1353" s="467">
        <f t="shared" si="234"/>
        <v>153.5430693069307</v>
      </c>
      <c r="D1353" s="467">
        <f t="shared" si="234"/>
        <v>168.0053125</v>
      </c>
      <c r="E1353" s="467">
        <f t="shared" si="234"/>
        <v>184.35576923076923</v>
      </c>
      <c r="F1353" s="467">
        <f t="shared" si="234"/>
        <v>175.96645962732919</v>
      </c>
      <c r="G1353" s="467">
        <f t="shared" si="234"/>
        <v>164.0904743083004</v>
      </c>
      <c r="H1353" s="467">
        <f t="shared" si="234"/>
        <v>176.92472779369629</v>
      </c>
      <c r="I1353" s="467">
        <f t="shared" si="234"/>
        <v>168.49443858327055</v>
      </c>
    </row>
    <row r="1354" spans="1:9" ht="16.5">
      <c r="A1354" s="463" t="s">
        <v>280</v>
      </c>
      <c r="B1354" s="467">
        <f t="shared" si="234"/>
        <v>160.10560975609755</v>
      </c>
      <c r="C1354" s="467">
        <f t="shared" si="234"/>
        <v>139.06443609022557</v>
      </c>
      <c r="D1354" s="467">
        <f t="shared" si="234"/>
        <v>138.38018348623854</v>
      </c>
      <c r="E1354" s="467">
        <f t="shared" si="234"/>
        <v>158.92179687500001</v>
      </c>
      <c r="F1354" s="467">
        <f t="shared" si="234"/>
        <v>179.53331250000002</v>
      </c>
      <c r="G1354" s="467">
        <f t="shared" si="234"/>
        <v>178.6614236111111</v>
      </c>
      <c r="H1354" s="467">
        <f t="shared" si="234"/>
        <v>172.69210300429185</v>
      </c>
      <c r="I1354" s="467">
        <f t="shared" si="234"/>
        <v>166.32089779005528</v>
      </c>
    </row>
    <row r="1355" spans="1:9" ht="16.5">
      <c r="A1355" s="463" t="s">
        <v>281</v>
      </c>
      <c r="B1355" s="467">
        <f t="shared" si="234"/>
        <v>136.37026548672566</v>
      </c>
      <c r="C1355" s="467">
        <f t="shared" si="234"/>
        <v>196.61789473684209</v>
      </c>
      <c r="D1355" s="467">
        <f t="shared" si="234"/>
        <v>149.06176470588235</v>
      </c>
      <c r="E1355" s="467">
        <f t="shared" si="234"/>
        <v>151.46608695652174</v>
      </c>
      <c r="F1355" s="467">
        <f t="shared" si="234"/>
        <v>133.65144927536232</v>
      </c>
      <c r="G1355" s="467">
        <f t="shared" si="234"/>
        <v>152.13624999999999</v>
      </c>
      <c r="H1355" s="467">
        <f t="shared" si="234"/>
        <v>147.38919191919192</v>
      </c>
      <c r="I1355" s="467">
        <f t="shared" si="234"/>
        <v>150.93103260869563</v>
      </c>
    </row>
    <row r="1356" spans="1:9" ht="16.5">
      <c r="A1356" s="463" t="s">
        <v>282</v>
      </c>
      <c r="B1356" s="467">
        <f t="shared" si="234"/>
        <v>137.02318181818183</v>
      </c>
      <c r="C1356" s="467">
        <f t="shared" si="234"/>
        <v>140.58888888888887</v>
      </c>
      <c r="D1356" s="467">
        <f t="shared" si="234"/>
        <v>185.85374999999999</v>
      </c>
      <c r="E1356" s="467">
        <f t="shared" si="234"/>
        <v>146.17666666666665</v>
      </c>
      <c r="F1356" s="467">
        <f t="shared" si="234"/>
        <v>102.44657894736842</v>
      </c>
      <c r="G1356" s="467">
        <f t="shared" si="234"/>
        <v>153.77810810810811</v>
      </c>
      <c r="H1356" s="467">
        <f t="shared" si="234"/>
        <v>155.88377777777779</v>
      </c>
      <c r="I1356" s="467">
        <f t="shared" si="234"/>
        <v>143.12270000000001</v>
      </c>
    </row>
    <row r="1357" spans="1:9" ht="16.5">
      <c r="A1357" s="463" t="s">
        <v>283</v>
      </c>
      <c r="B1357" s="467">
        <f t="shared" si="234"/>
        <v>132.7455172413793</v>
      </c>
      <c r="C1357" s="467">
        <f t="shared" si="234"/>
        <v>97.483000000000004</v>
      </c>
      <c r="D1357" s="467">
        <f t="shared" si="234"/>
        <v>121.08052631578948</v>
      </c>
      <c r="E1357" s="467">
        <f t="shared" si="234"/>
        <v>144.010625</v>
      </c>
      <c r="F1357" s="467">
        <f t="shared" si="234"/>
        <v>86.36044444444444</v>
      </c>
      <c r="G1357" s="467">
        <f t="shared" si="234"/>
        <v>104.48444444444445</v>
      </c>
      <c r="H1357" s="467">
        <f t="shared" si="234"/>
        <v>173.6076923076923</v>
      </c>
      <c r="I1357" s="467">
        <f t="shared" si="234"/>
        <v>126.2321978021978</v>
      </c>
    </row>
    <row r="1358" spans="1:9" ht="16.5">
      <c r="A1358" s="463" t="s">
        <v>284</v>
      </c>
      <c r="B1358" s="467">
        <f t="shared" si="234"/>
        <v>108.12571428571428</v>
      </c>
      <c r="C1358" s="467">
        <f t="shared" si="234"/>
        <v>100.15083333333332</v>
      </c>
      <c r="D1358" s="467">
        <f t="shared" si="234"/>
        <v>144.19500000000002</v>
      </c>
      <c r="E1358" s="467">
        <f t="shared" si="234"/>
        <v>130.64333333333332</v>
      </c>
      <c r="F1358" s="467">
        <f t="shared" si="234"/>
        <v>89.098148148148155</v>
      </c>
      <c r="G1358" s="467">
        <f t="shared" si="234"/>
        <v>117.52170731707318</v>
      </c>
      <c r="H1358" s="467">
        <f t="shared" si="234"/>
        <v>136.94505494505495</v>
      </c>
      <c r="I1358" s="467">
        <f t="shared" si="234"/>
        <v>121.99285140562249</v>
      </c>
    </row>
    <row r="1359" spans="1:9" ht="16.5">
      <c r="A1359" s="463" t="s">
        <v>36</v>
      </c>
      <c r="B1359" s="467">
        <f t="shared" si="234"/>
        <v>132.19685714285714</v>
      </c>
      <c r="C1359" s="467">
        <f t="shared" si="234"/>
        <v>98.482916666666668</v>
      </c>
      <c r="D1359" s="467">
        <f t="shared" si="234"/>
        <v>114.80765957446809</v>
      </c>
      <c r="E1359" s="467">
        <f t="shared" si="234"/>
        <v>132.56203703703704</v>
      </c>
      <c r="F1359" s="467">
        <f t="shared" si="234"/>
        <v>120.79847222222222</v>
      </c>
      <c r="G1359" s="467">
        <f t="shared" si="234"/>
        <v>106.35018348623854</v>
      </c>
      <c r="H1359" s="467">
        <f t="shared" si="234"/>
        <v>147.94322368421052</v>
      </c>
      <c r="I1359" s="467">
        <f t="shared" si="234"/>
        <v>127.13250444049731</v>
      </c>
    </row>
    <row r="1361" spans="1:9" ht="23.25">
      <c r="A1361" s="1602" t="s">
        <v>1061</v>
      </c>
      <c r="B1361" s="1603"/>
      <c r="C1361" s="1603"/>
      <c r="D1361" s="1603"/>
      <c r="E1361" s="1603"/>
      <c r="F1361" s="1603"/>
      <c r="G1361" s="1603"/>
      <c r="H1361" s="1603"/>
      <c r="I1361" s="1603"/>
    </row>
    <row r="1362" spans="1:9">
      <c r="A1362" s="1604" t="s">
        <v>991</v>
      </c>
      <c r="B1362" s="1605"/>
      <c r="C1362" s="1605"/>
      <c r="D1362" s="1605"/>
      <c r="E1362" s="1605"/>
      <c r="F1362" s="1605"/>
      <c r="G1362" s="1605"/>
      <c r="H1362" s="1605"/>
      <c r="I1362" s="1606"/>
    </row>
    <row r="1363" spans="1:9">
      <c r="A1363" s="461" t="s">
        <v>992</v>
      </c>
      <c r="B1363" s="531">
        <v>44514</v>
      </c>
      <c r="C1363" s="531">
        <v>44515</v>
      </c>
      <c r="D1363" s="531">
        <v>44516</v>
      </c>
      <c r="E1363" s="531">
        <v>44517</v>
      </c>
      <c r="F1363" s="531">
        <v>44518</v>
      </c>
      <c r="G1363" s="531">
        <v>44519</v>
      </c>
      <c r="H1363" s="531">
        <v>44520</v>
      </c>
      <c r="I1363" s="462" t="s">
        <v>1000</v>
      </c>
    </row>
    <row r="1364" spans="1:9" ht="16.5">
      <c r="A1364" s="463" t="s">
        <v>54</v>
      </c>
      <c r="B1364" s="467">
        <v>23434.23</v>
      </c>
      <c r="C1364" s="467">
        <v>23322.18</v>
      </c>
      <c r="D1364" s="467">
        <v>13918.93</v>
      </c>
      <c r="E1364" s="467">
        <v>12070.19</v>
      </c>
      <c r="F1364" s="467">
        <v>16147.35</v>
      </c>
      <c r="G1364" s="467">
        <v>26524.51</v>
      </c>
      <c r="H1364" s="467">
        <v>42255.67</v>
      </c>
      <c r="I1364" s="466">
        <f t="shared" ref="I1364:I1373" si="235">SUM(B1364:H1364)</f>
        <v>157673.06</v>
      </c>
    </row>
    <row r="1365" spans="1:9" ht="16.5">
      <c r="A1365" s="463" t="s">
        <v>277</v>
      </c>
      <c r="B1365" s="467">
        <v>55784.46</v>
      </c>
      <c r="C1365" s="467">
        <v>51856.79</v>
      </c>
      <c r="D1365" s="467">
        <v>20788.490000000002</v>
      </c>
      <c r="E1365" s="467">
        <v>18497.900000000001</v>
      </c>
      <c r="F1365" s="467">
        <v>18528.21</v>
      </c>
      <c r="G1365" s="467">
        <v>26550.240000000002</v>
      </c>
      <c r="H1365" s="467">
        <v>39606.51</v>
      </c>
      <c r="I1365" s="466">
        <f t="shared" si="235"/>
        <v>231612.6</v>
      </c>
    </row>
    <row r="1366" spans="1:9" ht="16.5">
      <c r="A1366" s="463" t="s">
        <v>278</v>
      </c>
      <c r="B1366" s="467">
        <v>9534.08</v>
      </c>
      <c r="C1366" s="467">
        <v>22384.61</v>
      </c>
      <c r="D1366" s="467">
        <v>10516.76</v>
      </c>
      <c r="E1366" s="467">
        <v>11731.05</v>
      </c>
      <c r="F1366" s="467">
        <v>14978.33</v>
      </c>
      <c r="G1366" s="467">
        <v>20300.59</v>
      </c>
      <c r="H1366" s="467">
        <v>23268.57</v>
      </c>
      <c r="I1366" s="466">
        <f t="shared" si="235"/>
        <v>112713.98999999999</v>
      </c>
    </row>
    <row r="1367" spans="1:9" ht="16.5">
      <c r="A1367" s="463" t="s">
        <v>279</v>
      </c>
      <c r="B1367" s="467">
        <v>52534.52</v>
      </c>
      <c r="C1367" s="467">
        <v>40982.410000000003</v>
      </c>
      <c r="D1367" s="467">
        <v>21549.89</v>
      </c>
      <c r="E1367" s="467">
        <v>18612.150000000001</v>
      </c>
      <c r="F1367" s="467">
        <v>21249.39</v>
      </c>
      <c r="G1367" s="467">
        <v>36497.769999999997</v>
      </c>
      <c r="H1367" s="467">
        <v>39008.9</v>
      </c>
      <c r="I1367" s="466">
        <f t="shared" si="235"/>
        <v>230435.02999999997</v>
      </c>
    </row>
    <row r="1368" spans="1:9" ht="16.5">
      <c r="A1368" s="463" t="s">
        <v>280</v>
      </c>
      <c r="B1368" s="467">
        <v>52078.57</v>
      </c>
      <c r="C1368" s="467">
        <v>43732.78</v>
      </c>
      <c r="D1368" s="467">
        <v>28434</v>
      </c>
      <c r="E1368" s="467">
        <v>18988.080000000002</v>
      </c>
      <c r="F1368" s="467">
        <v>22775.360000000001</v>
      </c>
      <c r="G1368" s="467">
        <v>37325.919999999998</v>
      </c>
      <c r="H1368" s="467">
        <v>61392.63</v>
      </c>
      <c r="I1368" s="466">
        <f t="shared" si="235"/>
        <v>264727.33999999997</v>
      </c>
    </row>
    <row r="1369" spans="1:9" ht="16.5">
      <c r="A1369" s="463" t="s">
        <v>281</v>
      </c>
      <c r="B1369" s="467">
        <v>27734.74</v>
      </c>
      <c r="C1369" s="467">
        <v>11722.3</v>
      </c>
      <c r="D1369" s="1357">
        <v>12102.21</v>
      </c>
      <c r="E1369" s="467">
        <v>10208.4</v>
      </c>
      <c r="F1369" s="467">
        <v>8742.42</v>
      </c>
      <c r="G1369" s="467">
        <v>17618.46</v>
      </c>
      <c r="H1369" s="467">
        <v>20385.68</v>
      </c>
      <c r="I1369" s="466">
        <f t="shared" si="235"/>
        <v>108514.20999999999</v>
      </c>
    </row>
    <row r="1370" spans="1:9" ht="16.5">
      <c r="A1370" s="463" t="s">
        <v>282</v>
      </c>
      <c r="B1370" s="467">
        <v>6457.21</v>
      </c>
      <c r="C1370" s="467">
        <v>6766.83</v>
      </c>
      <c r="D1370" s="1357">
        <v>1662.55</v>
      </c>
      <c r="E1370" s="467">
        <v>2927.57</v>
      </c>
      <c r="F1370" s="467">
        <v>3791.25</v>
      </c>
      <c r="G1370" s="467">
        <v>2988.63</v>
      </c>
      <c r="H1370" s="467">
        <v>5959.5</v>
      </c>
      <c r="I1370" s="466">
        <f t="shared" si="235"/>
        <v>30553.54</v>
      </c>
    </row>
    <row r="1371" spans="1:9" ht="16.5">
      <c r="A1371" s="463" t="s">
        <v>283</v>
      </c>
      <c r="B1371" s="467">
        <v>6460.68</v>
      </c>
      <c r="C1371" s="467">
        <v>5325.61</v>
      </c>
      <c r="D1371" s="1357">
        <v>3995.63</v>
      </c>
      <c r="E1371" s="467">
        <v>3083.69</v>
      </c>
      <c r="F1371" s="467">
        <v>3423.57</v>
      </c>
      <c r="G1371" s="467">
        <v>2670.57</v>
      </c>
      <c r="H1371" s="467">
        <v>4552.42</v>
      </c>
      <c r="I1371" s="466">
        <f t="shared" si="235"/>
        <v>29512.17</v>
      </c>
    </row>
    <row r="1372" spans="1:9" ht="16.5">
      <c r="A1372" s="463" t="s">
        <v>284</v>
      </c>
      <c r="B1372" s="467">
        <v>7518.92</v>
      </c>
      <c r="C1372" s="467">
        <v>5700.67</v>
      </c>
      <c r="D1372" s="1357">
        <v>2994.01</v>
      </c>
      <c r="E1372" s="467">
        <v>1778.71</v>
      </c>
      <c r="F1372" s="467">
        <v>1363.82</v>
      </c>
      <c r="G1372" s="467">
        <v>4015.47</v>
      </c>
      <c r="H1372" s="467">
        <v>7932.68</v>
      </c>
      <c r="I1372" s="466">
        <f t="shared" si="235"/>
        <v>31304.280000000002</v>
      </c>
    </row>
    <row r="1373" spans="1:9" ht="16.5">
      <c r="A1373" s="463" t="s">
        <v>36</v>
      </c>
      <c r="B1373" s="467">
        <v>16835.259999999998</v>
      </c>
      <c r="C1373" s="467">
        <v>16319.78</v>
      </c>
      <c r="D1373" s="1357">
        <v>8881.2999999999993</v>
      </c>
      <c r="E1373" s="467">
        <v>4860.33</v>
      </c>
      <c r="F1373" s="467">
        <v>5230.2</v>
      </c>
      <c r="G1373" s="467">
        <v>8941.57</v>
      </c>
      <c r="H1373" s="467">
        <v>14113.88</v>
      </c>
      <c r="I1373" s="466">
        <f t="shared" si="235"/>
        <v>75182.319999999992</v>
      </c>
    </row>
    <row r="1374" spans="1:9">
      <c r="A1374" s="1607" t="s">
        <v>1050</v>
      </c>
      <c r="B1374" s="1608"/>
      <c r="C1374" s="1608"/>
      <c r="D1374" s="1608"/>
      <c r="E1374" s="1608"/>
      <c r="F1374" s="1608"/>
      <c r="G1374" s="1608"/>
      <c r="H1374" s="1608"/>
      <c r="I1374" s="1609"/>
    </row>
    <row r="1375" spans="1:9">
      <c r="A1375" s="461" t="s">
        <v>992</v>
      </c>
      <c r="B1375" s="531">
        <v>44514</v>
      </c>
      <c r="C1375" s="531">
        <v>44515</v>
      </c>
      <c r="D1375" s="531">
        <v>44516</v>
      </c>
      <c r="E1375" s="531">
        <v>44517</v>
      </c>
      <c r="F1375" s="531">
        <v>44518</v>
      </c>
      <c r="G1375" s="531">
        <v>44519</v>
      </c>
      <c r="H1375" s="531">
        <v>44520</v>
      </c>
      <c r="I1375" s="462" t="s">
        <v>1000</v>
      </c>
    </row>
    <row r="1376" spans="1:9" ht="16.5">
      <c r="A1376" s="463" t="s">
        <v>54</v>
      </c>
      <c r="B1376" s="934">
        <v>307</v>
      </c>
      <c r="C1376" s="934">
        <v>339</v>
      </c>
      <c r="D1376" s="934">
        <v>221</v>
      </c>
      <c r="E1376" s="934">
        <v>191</v>
      </c>
      <c r="F1376" s="934">
        <v>240</v>
      </c>
      <c r="G1376" s="934">
        <v>330</v>
      </c>
      <c r="H1376" s="464">
        <v>480</v>
      </c>
      <c r="I1376" s="465">
        <f t="shared" ref="I1376:I1385" si="236">SUM(B1376:H1376)</f>
        <v>2108</v>
      </c>
    </row>
    <row r="1377" spans="1:9" ht="16.5">
      <c r="A1377" s="463" t="s">
        <v>277</v>
      </c>
      <c r="B1377" s="934">
        <v>672</v>
      </c>
      <c r="C1377" s="934">
        <v>788</v>
      </c>
      <c r="D1377" s="934">
        <v>253</v>
      </c>
      <c r="E1377" s="934">
        <v>187</v>
      </c>
      <c r="F1377" s="934">
        <v>343</v>
      </c>
      <c r="G1377" s="934">
        <v>247</v>
      </c>
      <c r="H1377" s="464">
        <v>615</v>
      </c>
      <c r="I1377" s="465">
        <f t="shared" si="236"/>
        <v>3105</v>
      </c>
    </row>
    <row r="1378" spans="1:9" ht="16.5">
      <c r="A1378" s="463" t="s">
        <v>278</v>
      </c>
      <c r="B1378" s="934">
        <v>193</v>
      </c>
      <c r="C1378" s="934">
        <v>341</v>
      </c>
      <c r="D1378" s="934">
        <v>196</v>
      </c>
      <c r="E1378" s="934">
        <v>222</v>
      </c>
      <c r="F1378" s="934">
        <v>193</v>
      </c>
      <c r="G1378" s="934">
        <v>107</v>
      </c>
      <c r="H1378" s="464">
        <v>233</v>
      </c>
      <c r="I1378" s="465">
        <f t="shared" si="236"/>
        <v>1485</v>
      </c>
    </row>
    <row r="1379" spans="1:9" ht="16.5">
      <c r="A1379" s="463" t="s">
        <v>279</v>
      </c>
      <c r="B1379" s="934">
        <v>789</v>
      </c>
      <c r="C1379" s="934">
        <v>611</v>
      </c>
      <c r="D1379" s="934">
        <v>303</v>
      </c>
      <c r="E1379" s="934">
        <v>301</v>
      </c>
      <c r="F1379" s="934">
        <v>351</v>
      </c>
      <c r="G1379" s="934">
        <v>470</v>
      </c>
      <c r="H1379" s="464">
        <v>668</v>
      </c>
      <c r="I1379" s="465">
        <f t="shared" si="236"/>
        <v>3493</v>
      </c>
    </row>
    <row r="1380" spans="1:9" ht="16.5">
      <c r="A1380" s="463" t="s">
        <v>280</v>
      </c>
      <c r="B1380" s="934">
        <v>583</v>
      </c>
      <c r="C1380" s="934">
        <v>511</v>
      </c>
      <c r="D1380" s="934">
        <v>269</v>
      </c>
      <c r="E1380" s="934">
        <v>218</v>
      </c>
      <c r="F1380" s="934">
        <v>200</v>
      </c>
      <c r="G1380" s="934">
        <v>409</v>
      </c>
      <c r="H1380" s="464">
        <v>650</v>
      </c>
      <c r="I1380" s="465">
        <f t="shared" si="236"/>
        <v>2840</v>
      </c>
    </row>
    <row r="1381" spans="1:9" ht="16.5">
      <c r="A1381" s="463" t="s">
        <v>281</v>
      </c>
      <c r="B1381" s="934">
        <v>314</v>
      </c>
      <c r="C1381" s="934">
        <v>85</v>
      </c>
      <c r="D1381" s="934">
        <v>58</v>
      </c>
      <c r="E1381" s="934">
        <v>154</v>
      </c>
      <c r="F1381" s="934">
        <v>74</v>
      </c>
      <c r="G1381" s="934">
        <v>146</v>
      </c>
      <c r="H1381" s="464">
        <v>221</v>
      </c>
      <c r="I1381" s="465">
        <f t="shared" si="236"/>
        <v>1052</v>
      </c>
    </row>
    <row r="1382" spans="1:9" ht="16.5">
      <c r="A1382" s="463" t="s">
        <v>282</v>
      </c>
      <c r="B1382" s="934">
        <v>54</v>
      </c>
      <c r="C1382" s="934">
        <v>45</v>
      </c>
      <c r="D1382" s="934">
        <v>23</v>
      </c>
      <c r="E1382" s="934">
        <v>24</v>
      </c>
      <c r="F1382" s="934">
        <v>21</v>
      </c>
      <c r="G1382" s="934">
        <v>25</v>
      </c>
      <c r="H1382" s="464">
        <v>40</v>
      </c>
      <c r="I1382" s="465">
        <f t="shared" si="236"/>
        <v>232</v>
      </c>
    </row>
    <row r="1383" spans="1:9" ht="16.5">
      <c r="A1383" s="463" t="s">
        <v>283</v>
      </c>
      <c r="B1383" s="934">
        <v>82</v>
      </c>
      <c r="C1383" s="934">
        <v>52</v>
      </c>
      <c r="D1383" s="934">
        <v>42</v>
      </c>
      <c r="E1383" s="934">
        <v>32</v>
      </c>
      <c r="F1383" s="934">
        <v>26</v>
      </c>
      <c r="G1383" s="934">
        <v>27</v>
      </c>
      <c r="H1383" s="464">
        <v>42</v>
      </c>
      <c r="I1383" s="465">
        <f t="shared" si="236"/>
        <v>303</v>
      </c>
    </row>
    <row r="1384" spans="1:9" ht="16.5">
      <c r="A1384" s="463" t="s">
        <v>284</v>
      </c>
      <c r="B1384" s="934">
        <v>301</v>
      </c>
      <c r="C1384" s="934">
        <v>227</v>
      </c>
      <c r="D1384" s="934">
        <v>100</v>
      </c>
      <c r="E1384" s="934">
        <v>33</v>
      </c>
      <c r="F1384" s="934">
        <v>41</v>
      </c>
      <c r="G1384" s="934">
        <v>73</v>
      </c>
      <c r="H1384" s="464">
        <v>216</v>
      </c>
      <c r="I1384" s="465">
        <f t="shared" si="236"/>
        <v>991</v>
      </c>
    </row>
    <row r="1385" spans="1:9" ht="16.5">
      <c r="A1385" s="463" t="s">
        <v>36</v>
      </c>
      <c r="B1385" s="934">
        <v>162</v>
      </c>
      <c r="C1385" s="934">
        <v>144</v>
      </c>
      <c r="D1385" s="934">
        <v>98</v>
      </c>
      <c r="E1385" s="934">
        <v>64</v>
      </c>
      <c r="F1385" s="934">
        <v>62</v>
      </c>
      <c r="G1385" s="934">
        <v>89</v>
      </c>
      <c r="H1385" s="464">
        <v>120</v>
      </c>
      <c r="I1385" s="465">
        <f t="shared" si="236"/>
        <v>739</v>
      </c>
    </row>
    <row r="1386" spans="1:9">
      <c r="A1386" s="1607" t="s">
        <v>1062</v>
      </c>
      <c r="B1386" s="1608"/>
      <c r="C1386" s="1608"/>
      <c r="D1386" s="1608"/>
      <c r="E1386" s="1608"/>
      <c r="F1386" s="1608"/>
      <c r="G1386" s="1608"/>
      <c r="H1386" s="1608"/>
      <c r="I1386" s="1609"/>
    </row>
    <row r="1387" spans="1:9">
      <c r="A1387" s="461" t="s">
        <v>992</v>
      </c>
      <c r="B1387" s="531">
        <v>44514</v>
      </c>
      <c r="C1387" s="531">
        <v>44515</v>
      </c>
      <c r="D1387" s="531">
        <v>44516</v>
      </c>
      <c r="E1387" s="531">
        <v>44517</v>
      </c>
      <c r="F1387" s="531">
        <v>44518</v>
      </c>
      <c r="G1387" s="531">
        <v>44519</v>
      </c>
      <c r="H1387" s="531">
        <v>44520</v>
      </c>
      <c r="I1387" s="462" t="s">
        <v>1000</v>
      </c>
    </row>
    <row r="1388" spans="1:9" ht="16.5">
      <c r="A1388" s="463" t="s">
        <v>54</v>
      </c>
      <c r="B1388" s="934">
        <v>133</v>
      </c>
      <c r="C1388" s="934">
        <v>159</v>
      </c>
      <c r="D1388" s="934">
        <v>99</v>
      </c>
      <c r="E1388" s="934">
        <v>86</v>
      </c>
      <c r="F1388" s="934">
        <v>94</v>
      </c>
      <c r="G1388" s="934">
        <v>180</v>
      </c>
      <c r="H1388" s="934">
        <v>249</v>
      </c>
      <c r="I1388" s="465">
        <f t="shared" ref="I1388:I1397" si="237">SUM(B1388:H1388)</f>
        <v>1000</v>
      </c>
    </row>
    <row r="1389" spans="1:9" ht="16.5">
      <c r="A1389" s="463" t="s">
        <v>277</v>
      </c>
      <c r="B1389" s="934">
        <v>365</v>
      </c>
      <c r="C1389" s="934">
        <v>310</v>
      </c>
      <c r="D1389" s="934">
        <v>137</v>
      </c>
      <c r="E1389" s="934">
        <v>116</v>
      </c>
      <c r="F1389" s="934">
        <v>130</v>
      </c>
      <c r="G1389" s="934">
        <v>212</v>
      </c>
      <c r="H1389" s="934">
        <v>250</v>
      </c>
      <c r="I1389" s="465">
        <f t="shared" si="237"/>
        <v>1520</v>
      </c>
    </row>
    <row r="1390" spans="1:9" ht="16.5">
      <c r="A1390" s="463" t="s">
        <v>278</v>
      </c>
      <c r="B1390" s="934">
        <v>68</v>
      </c>
      <c r="C1390" s="934">
        <v>150</v>
      </c>
      <c r="D1390" s="934">
        <v>96</v>
      </c>
      <c r="E1390" s="934">
        <v>85</v>
      </c>
      <c r="F1390" s="934">
        <v>109</v>
      </c>
      <c r="G1390" s="934">
        <v>145</v>
      </c>
      <c r="H1390" s="934">
        <v>163</v>
      </c>
      <c r="I1390" s="465">
        <f t="shared" si="237"/>
        <v>816</v>
      </c>
    </row>
    <row r="1391" spans="1:9" ht="16.5">
      <c r="A1391" s="463" t="s">
        <v>279</v>
      </c>
      <c r="B1391" s="934">
        <v>322</v>
      </c>
      <c r="C1391" s="934">
        <v>240</v>
      </c>
      <c r="D1391" s="934">
        <v>135</v>
      </c>
      <c r="E1391" s="934">
        <v>125</v>
      </c>
      <c r="F1391" s="934">
        <v>130</v>
      </c>
      <c r="G1391" s="934">
        <v>208</v>
      </c>
      <c r="H1391" s="934">
        <v>264</v>
      </c>
      <c r="I1391" s="465">
        <f t="shared" si="237"/>
        <v>1424</v>
      </c>
    </row>
    <row r="1392" spans="1:9" ht="16.5">
      <c r="A1392" s="463" t="s">
        <v>280</v>
      </c>
      <c r="B1392" s="934">
        <v>290</v>
      </c>
      <c r="C1392" s="934">
        <v>281</v>
      </c>
      <c r="D1392" s="934">
        <v>176</v>
      </c>
      <c r="E1392" s="934">
        <v>127</v>
      </c>
      <c r="F1392" s="934">
        <v>157</v>
      </c>
      <c r="G1392" s="934">
        <v>237</v>
      </c>
      <c r="H1392" s="934">
        <v>334</v>
      </c>
      <c r="I1392" s="465">
        <f t="shared" si="237"/>
        <v>1602</v>
      </c>
    </row>
    <row r="1393" spans="1:9" ht="16.5">
      <c r="A1393" s="463" t="s">
        <v>281</v>
      </c>
      <c r="B1393" s="934">
        <v>175</v>
      </c>
      <c r="C1393" s="934">
        <v>85</v>
      </c>
      <c r="D1393" s="934">
        <v>89</v>
      </c>
      <c r="E1393" s="934">
        <v>72</v>
      </c>
      <c r="F1393" s="934">
        <v>64</v>
      </c>
      <c r="G1393" s="934">
        <v>100</v>
      </c>
      <c r="H1393" s="934">
        <v>117</v>
      </c>
      <c r="I1393" s="465">
        <f t="shared" si="237"/>
        <v>702</v>
      </c>
    </row>
    <row r="1394" spans="1:9" ht="16.5">
      <c r="A1394" s="463" t="s">
        <v>282</v>
      </c>
      <c r="B1394" s="934">
        <v>49</v>
      </c>
      <c r="C1394" s="934">
        <v>37</v>
      </c>
      <c r="D1394" s="934">
        <v>18</v>
      </c>
      <c r="E1394" s="934">
        <v>16</v>
      </c>
      <c r="F1394" s="934">
        <v>18</v>
      </c>
      <c r="G1394" s="934">
        <v>22</v>
      </c>
      <c r="H1394" s="934">
        <v>35</v>
      </c>
      <c r="I1394" s="465">
        <f t="shared" si="237"/>
        <v>195</v>
      </c>
    </row>
    <row r="1395" spans="1:9" ht="16.5">
      <c r="A1395" s="463" t="s">
        <v>283</v>
      </c>
      <c r="B1395" s="934">
        <v>71</v>
      </c>
      <c r="C1395" s="934">
        <v>45</v>
      </c>
      <c r="D1395" s="934">
        <v>39</v>
      </c>
      <c r="E1395" s="934">
        <v>25</v>
      </c>
      <c r="F1395" s="934">
        <v>23</v>
      </c>
      <c r="G1395" s="934">
        <v>20</v>
      </c>
      <c r="H1395" s="934">
        <v>37</v>
      </c>
      <c r="I1395" s="465">
        <f t="shared" si="237"/>
        <v>260</v>
      </c>
    </row>
    <row r="1396" spans="1:9" ht="16.5">
      <c r="A1396" s="463" t="s">
        <v>284</v>
      </c>
      <c r="B1396" s="934">
        <v>67</v>
      </c>
      <c r="C1396" s="934">
        <v>55</v>
      </c>
      <c r="D1396" s="934">
        <v>31</v>
      </c>
      <c r="E1396" s="934">
        <v>14</v>
      </c>
      <c r="F1396" s="934">
        <v>11</v>
      </c>
      <c r="G1396" s="934">
        <v>34</v>
      </c>
      <c r="H1396" s="934">
        <v>69</v>
      </c>
      <c r="I1396" s="465">
        <f t="shared" si="237"/>
        <v>281</v>
      </c>
    </row>
    <row r="1397" spans="1:9" ht="16.5">
      <c r="A1397" s="463" t="s">
        <v>36</v>
      </c>
      <c r="B1397" s="934">
        <v>147</v>
      </c>
      <c r="C1397" s="934">
        <v>123</v>
      </c>
      <c r="D1397" s="934">
        <v>73</v>
      </c>
      <c r="E1397" s="934">
        <v>32</v>
      </c>
      <c r="F1397" s="934">
        <v>42</v>
      </c>
      <c r="G1397" s="934">
        <v>69</v>
      </c>
      <c r="H1397" s="934">
        <v>102</v>
      </c>
      <c r="I1397" s="465">
        <f t="shared" si="237"/>
        <v>588</v>
      </c>
    </row>
    <row r="1398" spans="1:9">
      <c r="A1398" s="1607" t="s">
        <v>525</v>
      </c>
      <c r="B1398" s="1608"/>
      <c r="C1398" s="1608"/>
      <c r="D1398" s="1608"/>
      <c r="E1398" s="1608"/>
      <c r="F1398" s="1608"/>
      <c r="G1398" s="1608"/>
      <c r="H1398" s="1608"/>
      <c r="I1398" s="1609"/>
    </row>
    <row r="1399" spans="1:9">
      <c r="A1399" s="461" t="s">
        <v>992</v>
      </c>
      <c r="B1399" s="531">
        <v>44514</v>
      </c>
      <c r="C1399" s="531">
        <v>44515</v>
      </c>
      <c r="D1399" s="531">
        <v>44516</v>
      </c>
      <c r="E1399" s="531">
        <v>44517</v>
      </c>
      <c r="F1399" s="531">
        <v>44518</v>
      </c>
      <c r="G1399" s="531">
        <v>44519</v>
      </c>
      <c r="H1399" s="531">
        <v>44520</v>
      </c>
      <c r="I1399" s="531">
        <v>44521</v>
      </c>
    </row>
    <row r="1400" spans="1:9" ht="16.5">
      <c r="A1400" s="463" t="s">
        <v>54</v>
      </c>
      <c r="B1400" s="464">
        <f t="shared" ref="B1400:H1409" si="238">B1388/B1376*100</f>
        <v>43.322475570032573</v>
      </c>
      <c r="C1400" s="464">
        <f t="shared" si="238"/>
        <v>46.902654867256636</v>
      </c>
      <c r="D1400" s="464">
        <f t="shared" si="238"/>
        <v>44.796380090497742</v>
      </c>
      <c r="E1400" s="464">
        <f t="shared" si="238"/>
        <v>45.026178010471199</v>
      </c>
      <c r="F1400" s="464">
        <f t="shared" si="238"/>
        <v>39.166666666666664</v>
      </c>
      <c r="G1400" s="464">
        <f t="shared" si="238"/>
        <v>54.54545454545454</v>
      </c>
      <c r="H1400" s="464">
        <f t="shared" si="238"/>
        <v>51.875000000000007</v>
      </c>
      <c r="I1400" s="465">
        <f t="shared" ref="I1400:I1409" si="239">AVERAGE(B1400:H1400)</f>
        <v>46.519258535768479</v>
      </c>
    </row>
    <row r="1401" spans="1:9" ht="16.5">
      <c r="A1401" s="463" t="s">
        <v>277</v>
      </c>
      <c r="B1401" s="464">
        <f t="shared" si="238"/>
        <v>54.31547619047619</v>
      </c>
      <c r="C1401" s="464">
        <f t="shared" si="238"/>
        <v>39.340101522842644</v>
      </c>
      <c r="D1401" s="464">
        <f t="shared" si="238"/>
        <v>54.1501976284585</v>
      </c>
      <c r="E1401" s="464">
        <f t="shared" si="238"/>
        <v>62.032085561497333</v>
      </c>
      <c r="F1401" s="464">
        <f t="shared" si="238"/>
        <v>37.900874635568513</v>
      </c>
      <c r="G1401" s="464">
        <f t="shared" si="238"/>
        <v>85.829959514170042</v>
      </c>
      <c r="H1401" s="464">
        <f t="shared" si="238"/>
        <v>40.650406504065039</v>
      </c>
      <c r="I1401" s="465">
        <f t="shared" si="239"/>
        <v>53.459871651011177</v>
      </c>
    </row>
    <row r="1402" spans="1:9" ht="16.5">
      <c r="A1402" s="463" t="s">
        <v>278</v>
      </c>
      <c r="B1402" s="464">
        <f t="shared" si="238"/>
        <v>35.233160621761655</v>
      </c>
      <c r="C1402" s="464">
        <f t="shared" si="238"/>
        <v>43.988269794721404</v>
      </c>
      <c r="D1402" s="464">
        <f t="shared" si="238"/>
        <v>48.979591836734691</v>
      </c>
      <c r="E1402" s="464">
        <f t="shared" si="238"/>
        <v>38.288288288288285</v>
      </c>
      <c r="F1402" s="464">
        <f t="shared" si="238"/>
        <v>56.476683937823836</v>
      </c>
      <c r="G1402" s="464">
        <f t="shared" si="238"/>
        <v>135.5140186915888</v>
      </c>
      <c r="H1402" s="464">
        <f t="shared" si="238"/>
        <v>69.957081545064383</v>
      </c>
      <c r="I1402" s="465">
        <f t="shared" si="239"/>
        <v>61.205299245140445</v>
      </c>
    </row>
    <row r="1403" spans="1:9" ht="16.5">
      <c r="A1403" s="463" t="s">
        <v>279</v>
      </c>
      <c r="B1403" s="464">
        <f t="shared" si="238"/>
        <v>40.811153358681871</v>
      </c>
      <c r="C1403" s="464">
        <f t="shared" si="238"/>
        <v>39.279869067103107</v>
      </c>
      <c r="D1403" s="464">
        <f t="shared" si="238"/>
        <v>44.554455445544555</v>
      </c>
      <c r="E1403" s="464">
        <f t="shared" si="238"/>
        <v>41.528239202657808</v>
      </c>
      <c r="F1403" s="464">
        <f t="shared" si="238"/>
        <v>37.037037037037038</v>
      </c>
      <c r="G1403" s="464">
        <f t="shared" si="238"/>
        <v>44.255319148936167</v>
      </c>
      <c r="H1403" s="464">
        <f t="shared" si="238"/>
        <v>39.520958083832333</v>
      </c>
      <c r="I1403" s="465">
        <f t="shared" si="239"/>
        <v>40.99814733482755</v>
      </c>
    </row>
    <row r="1404" spans="1:9" ht="16.5">
      <c r="A1404" s="463" t="s">
        <v>280</v>
      </c>
      <c r="B1404" s="464">
        <f t="shared" si="238"/>
        <v>49.742710120068608</v>
      </c>
      <c r="C1404" s="464">
        <f t="shared" si="238"/>
        <v>54.990215264187867</v>
      </c>
      <c r="D1404" s="464">
        <f t="shared" si="238"/>
        <v>65.427509293680302</v>
      </c>
      <c r="E1404" s="464">
        <f t="shared" si="238"/>
        <v>58.256880733944946</v>
      </c>
      <c r="F1404" s="464">
        <f t="shared" si="238"/>
        <v>78.5</v>
      </c>
      <c r="G1404" s="464">
        <f t="shared" si="238"/>
        <v>57.946210268948647</v>
      </c>
      <c r="H1404" s="464">
        <f t="shared" si="238"/>
        <v>51.384615384615387</v>
      </c>
      <c r="I1404" s="465">
        <f t="shared" si="239"/>
        <v>59.464020152206544</v>
      </c>
    </row>
    <row r="1405" spans="1:9" ht="16.5">
      <c r="A1405" s="463" t="s">
        <v>281</v>
      </c>
      <c r="B1405" s="468">
        <f t="shared" si="238"/>
        <v>55.732484076433117</v>
      </c>
      <c r="C1405" s="468">
        <f t="shared" si="238"/>
        <v>100</v>
      </c>
      <c r="D1405" s="468">
        <f t="shared" si="238"/>
        <v>153.44827586206898</v>
      </c>
      <c r="E1405" s="468">
        <f t="shared" si="238"/>
        <v>46.753246753246749</v>
      </c>
      <c r="F1405" s="468">
        <f t="shared" si="238"/>
        <v>86.486486486486484</v>
      </c>
      <c r="G1405" s="468">
        <f t="shared" si="238"/>
        <v>68.493150684931507</v>
      </c>
      <c r="H1405" s="468">
        <f t="shared" si="238"/>
        <v>52.941176470588239</v>
      </c>
      <c r="I1405" s="492">
        <f t="shared" si="239"/>
        <v>80.550688619107873</v>
      </c>
    </row>
    <row r="1406" spans="1:9" ht="16.5">
      <c r="A1406" s="463" t="s">
        <v>282</v>
      </c>
      <c r="B1406" s="468">
        <f t="shared" si="238"/>
        <v>90.740740740740748</v>
      </c>
      <c r="C1406" s="468">
        <f t="shared" si="238"/>
        <v>82.222222222222214</v>
      </c>
      <c r="D1406" s="468">
        <f t="shared" si="238"/>
        <v>78.260869565217391</v>
      </c>
      <c r="E1406" s="468">
        <f t="shared" si="238"/>
        <v>66.666666666666657</v>
      </c>
      <c r="F1406" s="468">
        <f t="shared" si="238"/>
        <v>85.714285714285708</v>
      </c>
      <c r="G1406" s="468">
        <f t="shared" si="238"/>
        <v>88</v>
      </c>
      <c r="H1406" s="468">
        <f t="shared" si="238"/>
        <v>87.5</v>
      </c>
      <c r="I1406" s="492">
        <f t="shared" si="239"/>
        <v>82.729254987018976</v>
      </c>
    </row>
    <row r="1407" spans="1:9" ht="16.5">
      <c r="A1407" s="463" t="s">
        <v>283</v>
      </c>
      <c r="B1407" s="468">
        <f t="shared" si="238"/>
        <v>86.58536585365853</v>
      </c>
      <c r="C1407" s="468">
        <f t="shared" si="238"/>
        <v>86.538461538461547</v>
      </c>
      <c r="D1407" s="468">
        <f t="shared" si="238"/>
        <v>92.857142857142861</v>
      </c>
      <c r="E1407" s="468">
        <f t="shared" si="238"/>
        <v>78.125</v>
      </c>
      <c r="F1407" s="468">
        <f t="shared" si="238"/>
        <v>88.461538461538453</v>
      </c>
      <c r="G1407" s="468">
        <f t="shared" si="238"/>
        <v>74.074074074074076</v>
      </c>
      <c r="H1407" s="468">
        <f t="shared" si="238"/>
        <v>88.095238095238088</v>
      </c>
      <c r="I1407" s="492">
        <f t="shared" si="239"/>
        <v>84.962402982873371</v>
      </c>
    </row>
    <row r="1408" spans="1:9" ht="16.5">
      <c r="A1408" s="463" t="s">
        <v>284</v>
      </c>
      <c r="B1408" s="468">
        <f t="shared" si="238"/>
        <v>22.259136212624583</v>
      </c>
      <c r="C1408" s="468">
        <f t="shared" si="238"/>
        <v>24.229074889867842</v>
      </c>
      <c r="D1408" s="468">
        <f t="shared" si="238"/>
        <v>31</v>
      </c>
      <c r="E1408" s="468">
        <f t="shared" si="238"/>
        <v>42.424242424242422</v>
      </c>
      <c r="F1408" s="468">
        <f t="shared" si="238"/>
        <v>26.829268292682929</v>
      </c>
      <c r="G1408" s="468">
        <f t="shared" si="238"/>
        <v>46.575342465753423</v>
      </c>
      <c r="H1408" s="468">
        <f t="shared" si="238"/>
        <v>31.944444444444443</v>
      </c>
      <c r="I1408" s="492">
        <f t="shared" si="239"/>
        <v>32.180215532802244</v>
      </c>
    </row>
    <row r="1409" spans="1:9" ht="16.5">
      <c r="A1409" s="463" t="s">
        <v>36</v>
      </c>
      <c r="B1409" s="468">
        <f t="shared" si="238"/>
        <v>90.740740740740748</v>
      </c>
      <c r="C1409" s="468">
        <f t="shared" si="238"/>
        <v>85.416666666666657</v>
      </c>
      <c r="D1409" s="468">
        <f t="shared" si="238"/>
        <v>74.489795918367349</v>
      </c>
      <c r="E1409" s="468">
        <f t="shared" si="238"/>
        <v>50</v>
      </c>
      <c r="F1409" s="468">
        <f t="shared" si="238"/>
        <v>67.741935483870961</v>
      </c>
      <c r="G1409" s="468">
        <f t="shared" si="238"/>
        <v>77.528089887640448</v>
      </c>
      <c r="H1409" s="468">
        <f t="shared" si="238"/>
        <v>85</v>
      </c>
      <c r="I1409" s="492">
        <f t="shared" si="239"/>
        <v>75.845318385326593</v>
      </c>
    </row>
    <row r="1410" spans="1:9">
      <c r="A1410" s="1607" t="s">
        <v>665</v>
      </c>
      <c r="B1410" s="1608"/>
      <c r="C1410" s="1608"/>
      <c r="D1410" s="1608"/>
      <c r="E1410" s="1608"/>
      <c r="F1410" s="1608"/>
      <c r="G1410" s="1608"/>
      <c r="H1410" s="1608"/>
      <c r="I1410" s="1609"/>
    </row>
    <row r="1411" spans="1:9">
      <c r="A1411" s="461" t="s">
        <v>992</v>
      </c>
      <c r="B1411" s="531">
        <v>44514</v>
      </c>
      <c r="C1411" s="531">
        <v>44515</v>
      </c>
      <c r="D1411" s="531">
        <v>44516</v>
      </c>
      <c r="E1411" s="531">
        <v>44517</v>
      </c>
      <c r="F1411" s="531">
        <v>44518</v>
      </c>
      <c r="G1411" s="531">
        <v>44519</v>
      </c>
      <c r="H1411" s="531">
        <v>44520</v>
      </c>
      <c r="I1411" s="462" t="s">
        <v>1000</v>
      </c>
    </row>
    <row r="1412" spans="1:9" ht="16.5">
      <c r="A1412" s="463" t="s">
        <v>54</v>
      </c>
      <c r="B1412" s="467">
        <f t="shared" ref="B1412:I1421" si="240">B1364/B1388</f>
        <v>176.19721804511278</v>
      </c>
      <c r="C1412" s="467">
        <f t="shared" si="240"/>
        <v>146.68037735849057</v>
      </c>
      <c r="D1412" s="467">
        <f t="shared" si="240"/>
        <v>140.59525252525253</v>
      </c>
      <c r="E1412" s="467">
        <f t="shared" si="240"/>
        <v>140.35104651162791</v>
      </c>
      <c r="F1412" s="467">
        <f t="shared" si="240"/>
        <v>171.78031914893617</v>
      </c>
      <c r="G1412" s="467">
        <f t="shared" si="240"/>
        <v>147.35838888888887</v>
      </c>
      <c r="H1412" s="467">
        <f t="shared" si="240"/>
        <v>169.70148594377508</v>
      </c>
      <c r="I1412" s="467">
        <f t="shared" si="240"/>
        <v>157.67305999999999</v>
      </c>
    </row>
    <row r="1413" spans="1:9" ht="16.5">
      <c r="A1413" s="463" t="s">
        <v>277</v>
      </c>
      <c r="B1413" s="467">
        <f t="shared" si="240"/>
        <v>152.83413698630136</v>
      </c>
      <c r="C1413" s="467">
        <f t="shared" si="240"/>
        <v>167.27996774193548</v>
      </c>
      <c r="D1413" s="467">
        <f t="shared" si="240"/>
        <v>151.74080291970805</v>
      </c>
      <c r="E1413" s="467">
        <f t="shared" si="240"/>
        <v>159.46465517241381</v>
      </c>
      <c r="F1413" s="467">
        <f t="shared" si="240"/>
        <v>142.52469230769231</v>
      </c>
      <c r="G1413" s="467">
        <f t="shared" si="240"/>
        <v>125.23698113207548</v>
      </c>
      <c r="H1413" s="467">
        <f t="shared" si="240"/>
        <v>158.42604</v>
      </c>
      <c r="I1413" s="467">
        <f t="shared" si="240"/>
        <v>152.3767105263158</v>
      </c>
    </row>
    <row r="1414" spans="1:9" ht="16.5">
      <c r="A1414" s="463" t="s">
        <v>278</v>
      </c>
      <c r="B1414" s="467">
        <f t="shared" si="240"/>
        <v>140.20705882352942</v>
      </c>
      <c r="C1414" s="467">
        <f t="shared" si="240"/>
        <v>149.23073333333335</v>
      </c>
      <c r="D1414" s="467">
        <f t="shared" si="240"/>
        <v>109.54958333333333</v>
      </c>
      <c r="E1414" s="467">
        <f t="shared" si="240"/>
        <v>138.01235294117646</v>
      </c>
      <c r="F1414" s="467">
        <f t="shared" si="240"/>
        <v>137.41587155963302</v>
      </c>
      <c r="G1414" s="467">
        <f t="shared" si="240"/>
        <v>140.00406896551723</v>
      </c>
      <c r="H1414" s="467">
        <f t="shared" si="240"/>
        <v>142.75196319018406</v>
      </c>
      <c r="I1414" s="467">
        <f t="shared" si="240"/>
        <v>138.12988970588233</v>
      </c>
    </row>
    <row r="1415" spans="1:9" ht="16.5">
      <c r="A1415" s="463" t="s">
        <v>279</v>
      </c>
      <c r="B1415" s="467">
        <f t="shared" si="240"/>
        <v>163.15068322981367</v>
      </c>
      <c r="C1415" s="467">
        <f t="shared" si="240"/>
        <v>170.76004166666669</v>
      </c>
      <c r="D1415" s="467">
        <f t="shared" si="240"/>
        <v>159.6288148148148</v>
      </c>
      <c r="E1415" s="467">
        <f t="shared" si="240"/>
        <v>148.8972</v>
      </c>
      <c r="F1415" s="467">
        <f t="shared" si="240"/>
        <v>163.45684615384616</v>
      </c>
      <c r="G1415" s="467">
        <f t="shared" si="240"/>
        <v>175.47004807692306</v>
      </c>
      <c r="H1415" s="467">
        <f t="shared" si="240"/>
        <v>147.76098484848487</v>
      </c>
      <c r="I1415" s="467">
        <f t="shared" si="240"/>
        <v>161.82235252808988</v>
      </c>
    </row>
    <row r="1416" spans="1:9" ht="16.5">
      <c r="A1416" s="463" t="s">
        <v>280</v>
      </c>
      <c r="B1416" s="467">
        <f t="shared" si="240"/>
        <v>179.58127586206896</v>
      </c>
      <c r="C1416" s="467">
        <f t="shared" si="240"/>
        <v>155.6326690391459</v>
      </c>
      <c r="D1416" s="467">
        <f t="shared" si="240"/>
        <v>161.55681818181819</v>
      </c>
      <c r="E1416" s="467">
        <f t="shared" si="240"/>
        <v>149.51244094488192</v>
      </c>
      <c r="F1416" s="467">
        <f t="shared" si="240"/>
        <v>145.06598726114649</v>
      </c>
      <c r="G1416" s="467">
        <f t="shared" si="240"/>
        <v>157.49333333333334</v>
      </c>
      <c r="H1416" s="467">
        <f t="shared" si="240"/>
        <v>183.81026946107784</v>
      </c>
      <c r="I1416" s="467">
        <f t="shared" si="240"/>
        <v>165.24802746566789</v>
      </c>
    </row>
    <row r="1417" spans="1:9" ht="16.5">
      <c r="A1417" s="463" t="s">
        <v>281</v>
      </c>
      <c r="B1417" s="467">
        <f t="shared" si="240"/>
        <v>158.48422857142859</v>
      </c>
      <c r="C1417" s="467">
        <f t="shared" si="240"/>
        <v>137.90941176470588</v>
      </c>
      <c r="D1417" s="467">
        <f t="shared" si="240"/>
        <v>135.97988764044942</v>
      </c>
      <c r="E1417" s="467">
        <f t="shared" si="240"/>
        <v>141.78333333333333</v>
      </c>
      <c r="F1417" s="467">
        <f t="shared" si="240"/>
        <v>136.6003125</v>
      </c>
      <c r="G1417" s="467">
        <f t="shared" si="240"/>
        <v>176.18459999999999</v>
      </c>
      <c r="H1417" s="467">
        <f t="shared" si="240"/>
        <v>174.2365811965812</v>
      </c>
      <c r="I1417" s="467">
        <f t="shared" si="240"/>
        <v>154.5786467236467</v>
      </c>
    </row>
    <row r="1418" spans="1:9" ht="16.5">
      <c r="A1418" s="463" t="s">
        <v>282</v>
      </c>
      <c r="B1418" s="467">
        <f t="shared" si="240"/>
        <v>131.77979591836734</v>
      </c>
      <c r="C1418" s="467">
        <f t="shared" si="240"/>
        <v>182.88729729729729</v>
      </c>
      <c r="D1418" s="467">
        <f t="shared" si="240"/>
        <v>92.36388888888888</v>
      </c>
      <c r="E1418" s="467">
        <f t="shared" si="240"/>
        <v>182.97312500000001</v>
      </c>
      <c r="F1418" s="467">
        <f t="shared" si="240"/>
        <v>210.625</v>
      </c>
      <c r="G1418" s="467">
        <f t="shared" si="240"/>
        <v>135.84681818181818</v>
      </c>
      <c r="H1418" s="467">
        <f t="shared" si="240"/>
        <v>170.27142857142857</v>
      </c>
      <c r="I1418" s="467">
        <f t="shared" si="240"/>
        <v>156.68482051282052</v>
      </c>
    </row>
    <row r="1419" spans="1:9" ht="16.5">
      <c r="A1419" s="463" t="s">
        <v>283</v>
      </c>
      <c r="B1419" s="467">
        <f t="shared" si="240"/>
        <v>90.995492957746478</v>
      </c>
      <c r="C1419" s="467">
        <f t="shared" si="240"/>
        <v>118.34688888888888</v>
      </c>
      <c r="D1419" s="467">
        <f t="shared" si="240"/>
        <v>102.45205128205129</v>
      </c>
      <c r="E1419" s="467">
        <f t="shared" si="240"/>
        <v>123.3476</v>
      </c>
      <c r="F1419" s="467">
        <f t="shared" si="240"/>
        <v>148.85086956521741</v>
      </c>
      <c r="G1419" s="467">
        <f t="shared" si="240"/>
        <v>133.52850000000001</v>
      </c>
      <c r="H1419" s="467">
        <f t="shared" si="240"/>
        <v>123.03837837837838</v>
      </c>
      <c r="I1419" s="467">
        <f t="shared" si="240"/>
        <v>113.50834615384615</v>
      </c>
    </row>
    <row r="1420" spans="1:9" ht="16.5">
      <c r="A1420" s="463" t="s">
        <v>284</v>
      </c>
      <c r="B1420" s="467">
        <f t="shared" si="240"/>
        <v>112.22268656716417</v>
      </c>
      <c r="C1420" s="467">
        <f t="shared" si="240"/>
        <v>103.64854545454546</v>
      </c>
      <c r="D1420" s="467">
        <f t="shared" si="240"/>
        <v>96.580967741935495</v>
      </c>
      <c r="E1420" s="467">
        <f t="shared" si="240"/>
        <v>127.05071428571429</v>
      </c>
      <c r="F1420" s="467">
        <f t="shared" si="240"/>
        <v>123.98363636363636</v>
      </c>
      <c r="G1420" s="467">
        <f t="shared" si="240"/>
        <v>118.1020588235294</v>
      </c>
      <c r="H1420" s="467">
        <f t="shared" si="240"/>
        <v>114.9663768115942</v>
      </c>
      <c r="I1420" s="467">
        <f t="shared" si="240"/>
        <v>111.40313167259788</v>
      </c>
    </row>
    <row r="1421" spans="1:9" ht="16.5">
      <c r="A1421" s="463" t="s">
        <v>36</v>
      </c>
      <c r="B1421" s="467">
        <f t="shared" si="240"/>
        <v>114.5255782312925</v>
      </c>
      <c r="C1421" s="467">
        <f t="shared" si="240"/>
        <v>132.68113821138212</v>
      </c>
      <c r="D1421" s="467">
        <f t="shared" si="240"/>
        <v>121.66164383561643</v>
      </c>
      <c r="E1421" s="467">
        <f t="shared" si="240"/>
        <v>151.8853125</v>
      </c>
      <c r="F1421" s="467">
        <f t="shared" si="240"/>
        <v>124.52857142857142</v>
      </c>
      <c r="G1421" s="467">
        <f t="shared" si="240"/>
        <v>129.58797101449275</v>
      </c>
      <c r="H1421" s="467">
        <f t="shared" si="240"/>
        <v>138.37137254901961</v>
      </c>
      <c r="I1421" s="467">
        <f t="shared" si="240"/>
        <v>127.86108843537414</v>
      </c>
    </row>
    <row r="1423" spans="1:9" ht="23.25">
      <c r="A1423" s="1602" t="s">
        <v>1063</v>
      </c>
      <c r="B1423" s="1603"/>
      <c r="C1423" s="1603"/>
      <c r="D1423" s="1603"/>
      <c r="E1423" s="1603"/>
      <c r="F1423" s="1603"/>
      <c r="G1423" s="1603"/>
      <c r="H1423" s="1603"/>
      <c r="I1423" s="1603"/>
    </row>
    <row r="1424" spans="1:9">
      <c r="A1424" s="1604" t="s">
        <v>991</v>
      </c>
      <c r="B1424" s="1605"/>
      <c r="C1424" s="1605"/>
      <c r="D1424" s="1605"/>
      <c r="E1424" s="1605"/>
      <c r="F1424" s="1605"/>
      <c r="G1424" s="1605"/>
      <c r="H1424" s="1605"/>
      <c r="I1424" s="1606"/>
    </row>
    <row r="1425" spans="1:9">
      <c r="A1425" s="461" t="s">
        <v>992</v>
      </c>
      <c r="B1425" s="531">
        <v>44521</v>
      </c>
      <c r="C1425" s="531">
        <v>44522</v>
      </c>
      <c r="D1425" s="531">
        <v>44523</v>
      </c>
      <c r="E1425" s="531">
        <v>44524</v>
      </c>
      <c r="F1425" s="531">
        <v>44525</v>
      </c>
      <c r="G1425" s="531">
        <v>44526</v>
      </c>
      <c r="H1425" s="531">
        <v>44527</v>
      </c>
      <c r="I1425" s="462" t="s">
        <v>1000</v>
      </c>
    </row>
    <row r="1426" spans="1:9" ht="16.5">
      <c r="A1426" s="463" t="s">
        <v>54</v>
      </c>
      <c r="B1426" s="467">
        <v>15840.44</v>
      </c>
      <c r="C1426" s="467">
        <v>11119.13</v>
      </c>
      <c r="D1426" s="467"/>
      <c r="E1426" s="467"/>
      <c r="F1426" s="467"/>
      <c r="G1426" s="467"/>
      <c r="H1426" s="467"/>
      <c r="I1426" s="466">
        <f t="shared" ref="I1426:I1435" si="241">SUM(B1426:H1426)</f>
        <v>26959.57</v>
      </c>
    </row>
    <row r="1427" spans="1:9" ht="16.5">
      <c r="A1427" s="463" t="s">
        <v>277</v>
      </c>
      <c r="B1427" s="467">
        <v>42006.559999999998</v>
      </c>
      <c r="C1427" s="467">
        <v>15771.56</v>
      </c>
      <c r="D1427" s="467"/>
      <c r="E1427" s="467"/>
      <c r="F1427" s="467"/>
      <c r="G1427" s="467"/>
      <c r="H1427" s="467"/>
      <c r="I1427" s="466">
        <f t="shared" si="241"/>
        <v>57778.119999999995</v>
      </c>
    </row>
    <row r="1428" spans="1:9" ht="16.5">
      <c r="A1428" s="463" t="s">
        <v>278</v>
      </c>
      <c r="B1428" s="467">
        <v>7273.87</v>
      </c>
      <c r="C1428" s="467">
        <v>11424.2</v>
      </c>
      <c r="D1428" s="467"/>
      <c r="E1428" s="467"/>
      <c r="F1428" s="467"/>
      <c r="G1428" s="467"/>
      <c r="H1428" s="467"/>
      <c r="I1428" s="466">
        <f t="shared" si="241"/>
        <v>18698.07</v>
      </c>
    </row>
    <row r="1429" spans="1:9" ht="16.5">
      <c r="A1429" s="463" t="s">
        <v>279</v>
      </c>
      <c r="B1429" s="467">
        <v>38494.239999999998</v>
      </c>
      <c r="C1429" s="467">
        <v>19094.580000000002</v>
      </c>
      <c r="D1429" s="467"/>
      <c r="E1429" s="467"/>
      <c r="F1429" s="467"/>
      <c r="G1429" s="467"/>
      <c r="H1429" s="467"/>
      <c r="I1429" s="466">
        <f t="shared" si="241"/>
        <v>57588.82</v>
      </c>
    </row>
    <row r="1430" spans="1:9" ht="16.5">
      <c r="A1430" s="463" t="s">
        <v>280</v>
      </c>
      <c r="B1430" s="467">
        <v>33133.85</v>
      </c>
      <c r="C1430" s="467">
        <v>31524.04</v>
      </c>
      <c r="D1430" s="467"/>
      <c r="E1430" s="467"/>
      <c r="F1430" s="467"/>
      <c r="G1430" s="467"/>
      <c r="H1430" s="467"/>
      <c r="I1430" s="466">
        <f t="shared" si="241"/>
        <v>64657.89</v>
      </c>
    </row>
    <row r="1431" spans="1:9" ht="16.5">
      <c r="A1431" s="463" t="s">
        <v>281</v>
      </c>
      <c r="B1431" s="467">
        <v>12116.71</v>
      </c>
      <c r="C1431" s="467">
        <v>8431.2900000000009</v>
      </c>
      <c r="D1431" s="1357"/>
      <c r="E1431" s="467"/>
      <c r="F1431" s="467"/>
      <c r="G1431" s="467"/>
      <c r="H1431" s="467"/>
      <c r="I1431" s="466">
        <f t="shared" si="241"/>
        <v>20548</v>
      </c>
    </row>
    <row r="1432" spans="1:9" ht="16.5">
      <c r="A1432" s="463" t="s">
        <v>282</v>
      </c>
      <c r="B1432" s="467">
        <v>3269.55</v>
      </c>
      <c r="C1432" s="467">
        <v>3692.36</v>
      </c>
      <c r="D1432" s="1357"/>
      <c r="E1432" s="467"/>
      <c r="F1432" s="467"/>
      <c r="G1432" s="467"/>
      <c r="H1432" s="467"/>
      <c r="I1432" s="466">
        <f t="shared" si="241"/>
        <v>6961.91</v>
      </c>
    </row>
    <row r="1433" spans="1:9" ht="16.5">
      <c r="A1433" s="463" t="s">
        <v>283</v>
      </c>
      <c r="B1433" s="467">
        <v>5111.29</v>
      </c>
      <c r="C1433" s="467">
        <v>1802.65</v>
      </c>
      <c r="D1433" s="1357"/>
      <c r="E1433" s="467"/>
      <c r="F1433" s="467"/>
      <c r="G1433" s="467"/>
      <c r="H1433" s="467"/>
      <c r="I1433" s="466">
        <f t="shared" si="241"/>
        <v>6913.9400000000005</v>
      </c>
    </row>
    <row r="1434" spans="1:9" ht="16.5">
      <c r="A1434" s="463" t="s">
        <v>284</v>
      </c>
      <c r="B1434" s="467">
        <v>7961.32</v>
      </c>
      <c r="C1434" s="467">
        <v>1884.66</v>
      </c>
      <c r="D1434" s="1357"/>
      <c r="E1434" s="467"/>
      <c r="F1434" s="467"/>
      <c r="G1434" s="467"/>
      <c r="H1434" s="467"/>
      <c r="I1434" s="466">
        <f t="shared" si="241"/>
        <v>9845.98</v>
      </c>
    </row>
    <row r="1435" spans="1:9" ht="16.5">
      <c r="A1435" s="463" t="s">
        <v>36</v>
      </c>
      <c r="B1435" s="467">
        <v>11887.11</v>
      </c>
      <c r="C1435" s="467">
        <v>4951.1899999999996</v>
      </c>
      <c r="D1435" s="1357"/>
      <c r="E1435" s="467"/>
      <c r="F1435" s="467"/>
      <c r="G1435" s="467"/>
      <c r="H1435" s="467"/>
      <c r="I1435" s="466">
        <f t="shared" si="241"/>
        <v>16838.3</v>
      </c>
    </row>
    <row r="1436" spans="1:9">
      <c r="A1436" s="1607" t="s">
        <v>1050</v>
      </c>
      <c r="B1436" s="1608"/>
      <c r="C1436" s="1608"/>
      <c r="D1436" s="1608"/>
      <c r="E1436" s="1608"/>
      <c r="F1436" s="1608"/>
      <c r="G1436" s="1608"/>
      <c r="H1436" s="1608"/>
      <c r="I1436" s="1609"/>
    </row>
    <row r="1437" spans="1:9">
      <c r="A1437" s="461" t="s">
        <v>992</v>
      </c>
      <c r="B1437" s="531">
        <v>44521</v>
      </c>
      <c r="C1437" s="531">
        <v>44522</v>
      </c>
      <c r="D1437" s="531">
        <v>44523</v>
      </c>
      <c r="E1437" s="531">
        <v>44524</v>
      </c>
      <c r="F1437" s="531">
        <v>44525</v>
      </c>
      <c r="G1437" s="531">
        <v>44526</v>
      </c>
      <c r="H1437" s="531">
        <v>44527</v>
      </c>
      <c r="I1437" s="462" t="s">
        <v>1000</v>
      </c>
    </row>
    <row r="1438" spans="1:9" ht="16.5">
      <c r="A1438" s="463" t="s">
        <v>54</v>
      </c>
      <c r="B1438" s="934">
        <v>207</v>
      </c>
      <c r="C1438" s="934">
        <v>201</v>
      </c>
      <c r="D1438" s="934"/>
      <c r="E1438" s="934"/>
      <c r="F1438" s="934"/>
      <c r="G1438" s="934"/>
      <c r="H1438" s="464"/>
      <c r="I1438" s="465">
        <f t="shared" ref="I1438:I1447" si="242">SUM(B1438:H1438)</f>
        <v>408</v>
      </c>
    </row>
    <row r="1439" spans="1:9" ht="16.5">
      <c r="A1439" s="463" t="s">
        <v>277</v>
      </c>
      <c r="B1439" s="934">
        <v>674</v>
      </c>
      <c r="C1439" s="934">
        <v>227</v>
      </c>
      <c r="D1439" s="934"/>
      <c r="E1439" s="934"/>
      <c r="F1439" s="934"/>
      <c r="G1439" s="934"/>
      <c r="H1439" s="464"/>
      <c r="I1439" s="465">
        <f t="shared" si="242"/>
        <v>901</v>
      </c>
    </row>
    <row r="1440" spans="1:9" ht="16.5">
      <c r="A1440" s="463" t="s">
        <v>278</v>
      </c>
      <c r="B1440" s="934">
        <v>76</v>
      </c>
      <c r="C1440" s="934">
        <v>204</v>
      </c>
      <c r="D1440" s="934"/>
      <c r="E1440" s="934"/>
      <c r="F1440" s="934"/>
      <c r="G1440" s="934"/>
      <c r="H1440" s="464"/>
      <c r="I1440" s="465">
        <f t="shared" si="242"/>
        <v>280</v>
      </c>
    </row>
    <row r="1441" spans="1:9" ht="16.5">
      <c r="A1441" s="463" t="s">
        <v>279</v>
      </c>
      <c r="B1441" s="934">
        <v>668</v>
      </c>
      <c r="C1441" s="934">
        <v>284</v>
      </c>
      <c r="D1441" s="934"/>
      <c r="E1441" s="934"/>
      <c r="F1441" s="934"/>
      <c r="G1441" s="934"/>
      <c r="H1441" s="464"/>
      <c r="I1441" s="465">
        <f t="shared" si="242"/>
        <v>952</v>
      </c>
    </row>
    <row r="1442" spans="1:9" ht="16.5">
      <c r="A1442" s="463" t="s">
        <v>280</v>
      </c>
      <c r="B1442" s="934">
        <v>365</v>
      </c>
      <c r="C1442" s="934">
        <v>506</v>
      </c>
      <c r="D1442" s="934"/>
      <c r="E1442" s="934"/>
      <c r="F1442" s="934"/>
      <c r="G1442" s="934"/>
      <c r="H1442" s="464"/>
      <c r="I1442" s="465">
        <f t="shared" si="242"/>
        <v>871</v>
      </c>
    </row>
    <row r="1443" spans="1:9" ht="16.5">
      <c r="A1443" s="463" t="s">
        <v>281</v>
      </c>
      <c r="B1443" s="934">
        <v>120</v>
      </c>
      <c r="C1443" s="934">
        <v>123</v>
      </c>
      <c r="D1443" s="934"/>
      <c r="E1443" s="934"/>
      <c r="F1443" s="934"/>
      <c r="G1443" s="934"/>
      <c r="H1443" s="464"/>
      <c r="I1443" s="465">
        <f t="shared" si="242"/>
        <v>243</v>
      </c>
    </row>
    <row r="1444" spans="1:9" ht="16.5">
      <c r="A1444" s="463" t="s">
        <v>282</v>
      </c>
      <c r="B1444" s="934">
        <v>34</v>
      </c>
      <c r="C1444" s="934">
        <v>26</v>
      </c>
      <c r="D1444" s="934"/>
      <c r="E1444" s="934"/>
      <c r="F1444" s="934"/>
      <c r="G1444" s="934"/>
      <c r="H1444" s="464"/>
      <c r="I1444" s="465">
        <f t="shared" si="242"/>
        <v>60</v>
      </c>
    </row>
    <row r="1445" spans="1:9" ht="16.5">
      <c r="A1445" s="463" t="s">
        <v>283</v>
      </c>
      <c r="B1445" s="934">
        <v>41</v>
      </c>
      <c r="C1445" s="934">
        <v>28</v>
      </c>
      <c r="D1445" s="934"/>
      <c r="E1445" s="934"/>
      <c r="F1445" s="934"/>
      <c r="G1445" s="934"/>
      <c r="H1445" s="464"/>
      <c r="I1445" s="465">
        <f t="shared" si="242"/>
        <v>69</v>
      </c>
    </row>
    <row r="1446" spans="1:9" ht="16.5">
      <c r="A1446" s="463" t="s">
        <v>284</v>
      </c>
      <c r="B1446" s="934">
        <v>252</v>
      </c>
      <c r="C1446" s="934">
        <v>56</v>
      </c>
      <c r="D1446" s="934"/>
      <c r="E1446" s="934"/>
      <c r="F1446" s="934"/>
      <c r="G1446" s="934"/>
      <c r="H1446" s="464"/>
      <c r="I1446" s="465">
        <f t="shared" si="242"/>
        <v>308</v>
      </c>
    </row>
    <row r="1447" spans="1:9" ht="16.5">
      <c r="A1447" s="463" t="s">
        <v>36</v>
      </c>
      <c r="B1447" s="934">
        <v>132</v>
      </c>
      <c r="C1447" s="934">
        <v>72</v>
      </c>
      <c r="D1447" s="934"/>
      <c r="E1447" s="934"/>
      <c r="F1447" s="934"/>
      <c r="G1447" s="934"/>
      <c r="H1447" s="464"/>
      <c r="I1447" s="465">
        <f t="shared" si="242"/>
        <v>204</v>
      </c>
    </row>
    <row r="1448" spans="1:9">
      <c r="A1448" s="1607" t="s">
        <v>1062</v>
      </c>
      <c r="B1448" s="1608"/>
      <c r="C1448" s="1608"/>
      <c r="D1448" s="1608"/>
      <c r="E1448" s="1608"/>
      <c r="F1448" s="1608"/>
      <c r="G1448" s="1608"/>
      <c r="H1448" s="1608"/>
      <c r="I1448" s="1609"/>
    </row>
    <row r="1449" spans="1:9">
      <c r="A1449" s="461" t="s">
        <v>992</v>
      </c>
      <c r="B1449" s="531">
        <v>44521</v>
      </c>
      <c r="C1449" s="531">
        <v>44522</v>
      </c>
      <c r="D1449" s="531">
        <v>44523</v>
      </c>
      <c r="E1449" s="531">
        <v>44524</v>
      </c>
      <c r="F1449" s="531">
        <v>44525</v>
      </c>
      <c r="G1449" s="531">
        <v>44526</v>
      </c>
      <c r="H1449" s="531">
        <v>44527</v>
      </c>
      <c r="I1449" s="462" t="s">
        <v>1000</v>
      </c>
    </row>
    <row r="1450" spans="1:9" ht="16.5">
      <c r="A1450" s="463" t="s">
        <v>54</v>
      </c>
      <c r="B1450" s="934">
        <v>98</v>
      </c>
      <c r="C1450" s="934">
        <v>79</v>
      </c>
      <c r="D1450" s="934"/>
      <c r="E1450" s="934"/>
      <c r="F1450" s="934"/>
      <c r="G1450" s="934"/>
      <c r="H1450" s="934"/>
      <c r="I1450" s="465">
        <f t="shared" ref="I1450:I1459" si="243">SUM(B1450:H1450)</f>
        <v>177</v>
      </c>
    </row>
    <row r="1451" spans="1:9" ht="16.5">
      <c r="A1451" s="463" t="s">
        <v>277</v>
      </c>
      <c r="B1451" s="934">
        <v>284</v>
      </c>
      <c r="C1451" s="934">
        <v>122</v>
      </c>
      <c r="D1451" s="934"/>
      <c r="E1451" s="934"/>
      <c r="F1451" s="934"/>
      <c r="G1451" s="934"/>
      <c r="H1451" s="934"/>
      <c r="I1451" s="465">
        <f t="shared" si="243"/>
        <v>406</v>
      </c>
    </row>
    <row r="1452" spans="1:9" ht="16.5">
      <c r="A1452" s="463" t="s">
        <v>278</v>
      </c>
      <c r="B1452" s="934">
        <v>52</v>
      </c>
      <c r="C1452" s="934">
        <v>98</v>
      </c>
      <c r="D1452" s="934"/>
      <c r="E1452" s="934"/>
      <c r="F1452" s="934"/>
      <c r="G1452" s="934"/>
      <c r="H1452" s="934"/>
      <c r="I1452" s="465">
        <f t="shared" si="243"/>
        <v>150</v>
      </c>
    </row>
    <row r="1453" spans="1:9" ht="16.5">
      <c r="A1453" s="463" t="s">
        <v>279</v>
      </c>
      <c r="B1453" s="934">
        <v>274</v>
      </c>
      <c r="C1453" s="934">
        <v>122</v>
      </c>
      <c r="D1453" s="934"/>
      <c r="E1453" s="934"/>
      <c r="F1453" s="934"/>
      <c r="G1453" s="934"/>
      <c r="H1453" s="934"/>
      <c r="I1453" s="465">
        <f t="shared" si="243"/>
        <v>396</v>
      </c>
    </row>
    <row r="1454" spans="1:9" ht="16.5">
      <c r="A1454" s="463" t="s">
        <v>280</v>
      </c>
      <c r="B1454" s="934">
        <v>218</v>
      </c>
      <c r="C1454" s="934">
        <v>186</v>
      </c>
      <c r="D1454" s="934"/>
      <c r="E1454" s="934"/>
      <c r="F1454" s="934"/>
      <c r="G1454" s="934"/>
      <c r="H1454" s="934"/>
      <c r="I1454" s="465">
        <f t="shared" si="243"/>
        <v>404</v>
      </c>
    </row>
    <row r="1455" spans="1:9" ht="16.5">
      <c r="A1455" s="463" t="s">
        <v>281</v>
      </c>
      <c r="B1455" s="934">
        <v>94</v>
      </c>
      <c r="C1455" s="934">
        <v>58</v>
      </c>
      <c r="D1455" s="934"/>
      <c r="E1455" s="934"/>
      <c r="F1455" s="934"/>
      <c r="G1455" s="934"/>
      <c r="H1455" s="934"/>
      <c r="I1455" s="465">
        <f t="shared" si="243"/>
        <v>152</v>
      </c>
    </row>
    <row r="1456" spans="1:9" ht="16.5">
      <c r="A1456" s="463" t="s">
        <v>282</v>
      </c>
      <c r="B1456" s="934">
        <v>26</v>
      </c>
      <c r="C1456" s="934">
        <v>23</v>
      </c>
      <c r="D1456" s="934"/>
      <c r="E1456" s="934"/>
      <c r="F1456" s="934"/>
      <c r="G1456" s="934"/>
      <c r="H1456" s="934"/>
      <c r="I1456" s="465">
        <f t="shared" si="243"/>
        <v>49</v>
      </c>
    </row>
    <row r="1457" spans="1:9" ht="16.5">
      <c r="A1457" s="463" t="s">
        <v>283</v>
      </c>
      <c r="B1457" s="934">
        <v>33</v>
      </c>
      <c r="C1457" s="934">
        <v>21</v>
      </c>
      <c r="D1457" s="934"/>
      <c r="E1457" s="934"/>
      <c r="F1457" s="934"/>
      <c r="G1457" s="934"/>
      <c r="H1457" s="934"/>
      <c r="I1457" s="465">
        <f t="shared" si="243"/>
        <v>54</v>
      </c>
    </row>
    <row r="1458" spans="1:9" ht="16.5">
      <c r="A1458" s="463" t="s">
        <v>284</v>
      </c>
      <c r="B1458" s="934">
        <v>57</v>
      </c>
      <c r="C1458" s="934">
        <v>19</v>
      </c>
      <c r="D1458" s="934"/>
      <c r="E1458" s="934"/>
      <c r="F1458" s="934"/>
      <c r="G1458" s="934"/>
      <c r="H1458" s="934"/>
      <c r="I1458" s="465">
        <f t="shared" si="243"/>
        <v>76</v>
      </c>
    </row>
    <row r="1459" spans="1:9" ht="16.5">
      <c r="A1459" s="463" t="s">
        <v>36</v>
      </c>
      <c r="B1459" s="934">
        <v>82</v>
      </c>
      <c r="C1459" s="934">
        <v>42</v>
      </c>
      <c r="D1459" s="934"/>
      <c r="E1459" s="934"/>
      <c r="F1459" s="934"/>
      <c r="G1459" s="934"/>
      <c r="H1459" s="934"/>
      <c r="I1459" s="465">
        <f t="shared" si="243"/>
        <v>124</v>
      </c>
    </row>
    <row r="1460" spans="1:9">
      <c r="A1460" s="1607" t="s">
        <v>525</v>
      </c>
      <c r="B1460" s="1608"/>
      <c r="C1460" s="1608"/>
      <c r="D1460" s="1608"/>
      <c r="E1460" s="1608"/>
      <c r="F1460" s="1608"/>
      <c r="G1460" s="1608"/>
      <c r="H1460" s="1608"/>
      <c r="I1460" s="1609"/>
    </row>
    <row r="1461" spans="1:9">
      <c r="A1461" s="461" t="s">
        <v>992</v>
      </c>
      <c r="B1461" s="531">
        <v>44521</v>
      </c>
      <c r="C1461" s="531">
        <v>44522</v>
      </c>
      <c r="D1461" s="531">
        <v>44523</v>
      </c>
      <c r="E1461" s="531">
        <v>44524</v>
      </c>
      <c r="F1461" s="531">
        <v>44525</v>
      </c>
      <c r="G1461" s="531">
        <v>44526</v>
      </c>
      <c r="H1461" s="531">
        <v>44527</v>
      </c>
      <c r="I1461" s="531">
        <v>44521</v>
      </c>
    </row>
    <row r="1462" spans="1:9" ht="16.5">
      <c r="A1462" s="463" t="s">
        <v>54</v>
      </c>
      <c r="B1462" s="464">
        <f t="shared" ref="B1462:H1471" si="244">B1450/B1438*100</f>
        <v>47.342995169082123</v>
      </c>
      <c r="C1462" s="464">
        <f t="shared" si="244"/>
        <v>39.303482587064678</v>
      </c>
      <c r="D1462" s="464" t="e">
        <f t="shared" si="244"/>
        <v>#DIV/0!</v>
      </c>
      <c r="E1462" s="464" t="e">
        <f t="shared" si="244"/>
        <v>#DIV/0!</v>
      </c>
      <c r="F1462" s="464" t="e">
        <f t="shared" si="244"/>
        <v>#DIV/0!</v>
      </c>
      <c r="G1462" s="464" t="e">
        <f t="shared" si="244"/>
        <v>#DIV/0!</v>
      </c>
      <c r="H1462" s="464" t="e">
        <f t="shared" si="244"/>
        <v>#DIV/0!</v>
      </c>
      <c r="I1462" s="465" t="e">
        <f t="shared" ref="I1462:I1471" si="245">AVERAGE(B1462:H1462)</f>
        <v>#DIV/0!</v>
      </c>
    </row>
    <row r="1463" spans="1:9" ht="16.5">
      <c r="A1463" s="463" t="s">
        <v>277</v>
      </c>
      <c r="B1463" s="464">
        <f t="shared" si="244"/>
        <v>42.136498516320472</v>
      </c>
      <c r="C1463" s="464">
        <f t="shared" si="244"/>
        <v>53.744493392070481</v>
      </c>
      <c r="D1463" s="464" t="e">
        <f t="shared" si="244"/>
        <v>#DIV/0!</v>
      </c>
      <c r="E1463" s="464" t="e">
        <f t="shared" si="244"/>
        <v>#DIV/0!</v>
      </c>
      <c r="F1463" s="464" t="e">
        <f t="shared" si="244"/>
        <v>#DIV/0!</v>
      </c>
      <c r="G1463" s="464" t="e">
        <f t="shared" si="244"/>
        <v>#DIV/0!</v>
      </c>
      <c r="H1463" s="464" t="e">
        <f t="shared" si="244"/>
        <v>#DIV/0!</v>
      </c>
      <c r="I1463" s="465" t="e">
        <f t="shared" si="245"/>
        <v>#DIV/0!</v>
      </c>
    </row>
    <row r="1464" spans="1:9" ht="16.5">
      <c r="A1464" s="463" t="s">
        <v>278</v>
      </c>
      <c r="B1464" s="464">
        <f t="shared" si="244"/>
        <v>68.421052631578945</v>
      </c>
      <c r="C1464" s="464">
        <f t="shared" si="244"/>
        <v>48.03921568627451</v>
      </c>
      <c r="D1464" s="464" t="e">
        <f t="shared" si="244"/>
        <v>#DIV/0!</v>
      </c>
      <c r="E1464" s="464" t="e">
        <f t="shared" si="244"/>
        <v>#DIV/0!</v>
      </c>
      <c r="F1464" s="464" t="e">
        <f t="shared" si="244"/>
        <v>#DIV/0!</v>
      </c>
      <c r="G1464" s="464" t="e">
        <f t="shared" si="244"/>
        <v>#DIV/0!</v>
      </c>
      <c r="H1464" s="464" t="e">
        <f t="shared" si="244"/>
        <v>#DIV/0!</v>
      </c>
      <c r="I1464" s="465" t="e">
        <f t="shared" si="245"/>
        <v>#DIV/0!</v>
      </c>
    </row>
    <row r="1465" spans="1:9" ht="16.5">
      <c r="A1465" s="463" t="s">
        <v>279</v>
      </c>
      <c r="B1465" s="464">
        <f t="shared" si="244"/>
        <v>41.017964071856291</v>
      </c>
      <c r="C1465" s="464">
        <f t="shared" si="244"/>
        <v>42.95774647887324</v>
      </c>
      <c r="D1465" s="464" t="e">
        <f t="shared" si="244"/>
        <v>#DIV/0!</v>
      </c>
      <c r="E1465" s="464" t="e">
        <f t="shared" si="244"/>
        <v>#DIV/0!</v>
      </c>
      <c r="F1465" s="464" t="e">
        <f t="shared" si="244"/>
        <v>#DIV/0!</v>
      </c>
      <c r="G1465" s="464" t="e">
        <f t="shared" si="244"/>
        <v>#DIV/0!</v>
      </c>
      <c r="H1465" s="464" t="e">
        <f t="shared" si="244"/>
        <v>#DIV/0!</v>
      </c>
      <c r="I1465" s="465" t="e">
        <f t="shared" si="245"/>
        <v>#DIV/0!</v>
      </c>
    </row>
    <row r="1466" spans="1:9" ht="16.5">
      <c r="A1466" s="463" t="s">
        <v>280</v>
      </c>
      <c r="B1466" s="464">
        <f t="shared" si="244"/>
        <v>59.726027397260275</v>
      </c>
      <c r="C1466" s="464">
        <f t="shared" si="244"/>
        <v>36.758893280632407</v>
      </c>
      <c r="D1466" s="464" t="e">
        <f t="shared" si="244"/>
        <v>#DIV/0!</v>
      </c>
      <c r="E1466" s="464" t="e">
        <f t="shared" si="244"/>
        <v>#DIV/0!</v>
      </c>
      <c r="F1466" s="464" t="e">
        <f t="shared" si="244"/>
        <v>#DIV/0!</v>
      </c>
      <c r="G1466" s="464" t="e">
        <f t="shared" si="244"/>
        <v>#DIV/0!</v>
      </c>
      <c r="H1466" s="464" t="e">
        <f t="shared" si="244"/>
        <v>#DIV/0!</v>
      </c>
      <c r="I1466" s="465" t="e">
        <f t="shared" si="245"/>
        <v>#DIV/0!</v>
      </c>
    </row>
    <row r="1467" spans="1:9" ht="16.5">
      <c r="A1467" s="463" t="s">
        <v>281</v>
      </c>
      <c r="B1467" s="468">
        <f t="shared" si="244"/>
        <v>78.333333333333329</v>
      </c>
      <c r="C1467" s="468">
        <f t="shared" si="244"/>
        <v>47.154471544715449</v>
      </c>
      <c r="D1467" s="468" t="e">
        <f t="shared" si="244"/>
        <v>#DIV/0!</v>
      </c>
      <c r="E1467" s="468" t="e">
        <f t="shared" si="244"/>
        <v>#DIV/0!</v>
      </c>
      <c r="F1467" s="468" t="e">
        <f t="shared" si="244"/>
        <v>#DIV/0!</v>
      </c>
      <c r="G1467" s="468" t="e">
        <f t="shared" si="244"/>
        <v>#DIV/0!</v>
      </c>
      <c r="H1467" s="468" t="e">
        <f t="shared" si="244"/>
        <v>#DIV/0!</v>
      </c>
      <c r="I1467" s="492" t="e">
        <f t="shared" si="245"/>
        <v>#DIV/0!</v>
      </c>
    </row>
    <row r="1468" spans="1:9" ht="16.5">
      <c r="A1468" s="463" t="s">
        <v>282</v>
      </c>
      <c r="B1468" s="468">
        <f t="shared" si="244"/>
        <v>76.470588235294116</v>
      </c>
      <c r="C1468" s="468">
        <f t="shared" si="244"/>
        <v>88.461538461538453</v>
      </c>
      <c r="D1468" s="468" t="e">
        <f t="shared" si="244"/>
        <v>#DIV/0!</v>
      </c>
      <c r="E1468" s="468" t="e">
        <f t="shared" si="244"/>
        <v>#DIV/0!</v>
      </c>
      <c r="F1468" s="468" t="e">
        <f t="shared" si="244"/>
        <v>#DIV/0!</v>
      </c>
      <c r="G1468" s="468" t="e">
        <f t="shared" si="244"/>
        <v>#DIV/0!</v>
      </c>
      <c r="H1468" s="468" t="e">
        <f t="shared" si="244"/>
        <v>#DIV/0!</v>
      </c>
      <c r="I1468" s="492" t="e">
        <f t="shared" si="245"/>
        <v>#DIV/0!</v>
      </c>
    </row>
    <row r="1469" spans="1:9" ht="16.5">
      <c r="A1469" s="463" t="s">
        <v>283</v>
      </c>
      <c r="B1469" s="468">
        <f t="shared" si="244"/>
        <v>80.487804878048792</v>
      </c>
      <c r="C1469" s="468">
        <f t="shared" si="244"/>
        <v>75</v>
      </c>
      <c r="D1469" s="468" t="e">
        <f t="shared" si="244"/>
        <v>#DIV/0!</v>
      </c>
      <c r="E1469" s="468" t="e">
        <f t="shared" si="244"/>
        <v>#DIV/0!</v>
      </c>
      <c r="F1469" s="468" t="e">
        <f t="shared" si="244"/>
        <v>#DIV/0!</v>
      </c>
      <c r="G1469" s="468" t="e">
        <f t="shared" si="244"/>
        <v>#DIV/0!</v>
      </c>
      <c r="H1469" s="468" t="e">
        <f t="shared" si="244"/>
        <v>#DIV/0!</v>
      </c>
      <c r="I1469" s="492" t="e">
        <f t="shared" si="245"/>
        <v>#DIV/0!</v>
      </c>
    </row>
    <row r="1470" spans="1:9" ht="16.5">
      <c r="A1470" s="463" t="s">
        <v>284</v>
      </c>
      <c r="B1470" s="468">
        <f t="shared" si="244"/>
        <v>22.61904761904762</v>
      </c>
      <c r="C1470" s="468">
        <f t="shared" si="244"/>
        <v>33.928571428571431</v>
      </c>
      <c r="D1470" s="468" t="e">
        <f t="shared" si="244"/>
        <v>#DIV/0!</v>
      </c>
      <c r="E1470" s="468" t="e">
        <f t="shared" si="244"/>
        <v>#DIV/0!</v>
      </c>
      <c r="F1470" s="468" t="e">
        <f t="shared" si="244"/>
        <v>#DIV/0!</v>
      </c>
      <c r="G1470" s="468" t="e">
        <f t="shared" si="244"/>
        <v>#DIV/0!</v>
      </c>
      <c r="H1470" s="468" t="e">
        <f t="shared" si="244"/>
        <v>#DIV/0!</v>
      </c>
      <c r="I1470" s="492" t="e">
        <f t="shared" si="245"/>
        <v>#DIV/0!</v>
      </c>
    </row>
    <row r="1471" spans="1:9" ht="16.5">
      <c r="A1471" s="463" t="s">
        <v>36</v>
      </c>
      <c r="B1471" s="468">
        <f t="shared" si="244"/>
        <v>62.121212121212125</v>
      </c>
      <c r="C1471" s="468">
        <f t="shared" si="244"/>
        <v>58.333333333333336</v>
      </c>
      <c r="D1471" s="468" t="e">
        <f t="shared" si="244"/>
        <v>#DIV/0!</v>
      </c>
      <c r="E1471" s="468" t="e">
        <f t="shared" si="244"/>
        <v>#DIV/0!</v>
      </c>
      <c r="F1471" s="468" t="e">
        <f t="shared" si="244"/>
        <v>#DIV/0!</v>
      </c>
      <c r="G1471" s="468" t="e">
        <f t="shared" si="244"/>
        <v>#DIV/0!</v>
      </c>
      <c r="H1471" s="468" t="e">
        <f t="shared" si="244"/>
        <v>#DIV/0!</v>
      </c>
      <c r="I1471" s="492" t="e">
        <f t="shared" si="245"/>
        <v>#DIV/0!</v>
      </c>
    </row>
    <row r="1472" spans="1:9">
      <c r="A1472" s="1607" t="s">
        <v>665</v>
      </c>
      <c r="B1472" s="1608"/>
      <c r="C1472" s="1608"/>
      <c r="D1472" s="1608"/>
      <c r="E1472" s="1608"/>
      <c r="F1472" s="1608"/>
      <c r="G1472" s="1608"/>
      <c r="H1472" s="1608"/>
      <c r="I1472" s="1609"/>
    </row>
    <row r="1473" spans="1:9">
      <c r="A1473" s="461" t="s">
        <v>992</v>
      </c>
      <c r="B1473" s="531">
        <v>44521</v>
      </c>
      <c r="C1473" s="531">
        <v>44522</v>
      </c>
      <c r="D1473" s="531">
        <v>44523</v>
      </c>
      <c r="E1473" s="531">
        <v>44524</v>
      </c>
      <c r="F1473" s="531">
        <v>44525</v>
      </c>
      <c r="G1473" s="531">
        <v>44526</v>
      </c>
      <c r="H1473" s="531">
        <v>44527</v>
      </c>
      <c r="I1473" s="462" t="s">
        <v>1000</v>
      </c>
    </row>
    <row r="1474" spans="1:9" ht="16.5">
      <c r="A1474" s="463" t="s">
        <v>54</v>
      </c>
      <c r="B1474" s="467">
        <f t="shared" ref="B1474:I1483" si="246">B1426/B1450</f>
        <v>161.63714285714286</v>
      </c>
      <c r="C1474" s="467">
        <f t="shared" si="246"/>
        <v>140.74848101265823</v>
      </c>
      <c r="D1474" s="467" t="e">
        <f t="shared" si="246"/>
        <v>#DIV/0!</v>
      </c>
      <c r="E1474" s="467" t="e">
        <f t="shared" si="246"/>
        <v>#DIV/0!</v>
      </c>
      <c r="F1474" s="467" t="e">
        <f t="shared" si="246"/>
        <v>#DIV/0!</v>
      </c>
      <c r="G1474" s="467" t="e">
        <f t="shared" si="246"/>
        <v>#DIV/0!</v>
      </c>
      <c r="H1474" s="467" t="e">
        <f t="shared" si="246"/>
        <v>#DIV/0!</v>
      </c>
      <c r="I1474" s="467">
        <f t="shared" si="246"/>
        <v>152.31395480225987</v>
      </c>
    </row>
    <row r="1475" spans="1:9" ht="16.5">
      <c r="A1475" s="463" t="s">
        <v>277</v>
      </c>
      <c r="B1475" s="467">
        <f t="shared" si="246"/>
        <v>147.91042253521127</v>
      </c>
      <c r="C1475" s="467">
        <f t="shared" si="246"/>
        <v>129.27508196721311</v>
      </c>
      <c r="D1475" s="467" t="e">
        <f t="shared" si="246"/>
        <v>#DIV/0!</v>
      </c>
      <c r="E1475" s="467" t="e">
        <f t="shared" si="246"/>
        <v>#DIV/0!</v>
      </c>
      <c r="F1475" s="467" t="e">
        <f t="shared" si="246"/>
        <v>#DIV/0!</v>
      </c>
      <c r="G1475" s="467" t="e">
        <f t="shared" si="246"/>
        <v>#DIV/0!</v>
      </c>
      <c r="H1475" s="467" t="e">
        <f t="shared" si="246"/>
        <v>#DIV/0!</v>
      </c>
      <c r="I1475" s="467">
        <f t="shared" si="246"/>
        <v>142.31064039408867</v>
      </c>
    </row>
    <row r="1476" spans="1:9" ht="16.5">
      <c r="A1476" s="463" t="s">
        <v>278</v>
      </c>
      <c r="B1476" s="467">
        <f t="shared" si="246"/>
        <v>139.88211538461539</v>
      </c>
      <c r="C1476" s="467">
        <f t="shared" si="246"/>
        <v>116.57346938775511</v>
      </c>
      <c r="D1476" s="467" t="e">
        <f t="shared" si="246"/>
        <v>#DIV/0!</v>
      </c>
      <c r="E1476" s="467" t="e">
        <f t="shared" si="246"/>
        <v>#DIV/0!</v>
      </c>
      <c r="F1476" s="467" t="e">
        <f t="shared" si="246"/>
        <v>#DIV/0!</v>
      </c>
      <c r="G1476" s="467" t="e">
        <f t="shared" si="246"/>
        <v>#DIV/0!</v>
      </c>
      <c r="H1476" s="467" t="e">
        <f t="shared" si="246"/>
        <v>#DIV/0!</v>
      </c>
      <c r="I1476" s="467">
        <f t="shared" si="246"/>
        <v>124.6538</v>
      </c>
    </row>
    <row r="1477" spans="1:9" ht="16.5">
      <c r="A1477" s="463" t="s">
        <v>279</v>
      </c>
      <c r="B1477" s="467">
        <f t="shared" si="246"/>
        <v>140.48992700729926</v>
      </c>
      <c r="C1477" s="467">
        <f t="shared" si="246"/>
        <v>156.51295081967214</v>
      </c>
      <c r="D1477" s="467" t="e">
        <f t="shared" si="246"/>
        <v>#DIV/0!</v>
      </c>
      <c r="E1477" s="467" t="e">
        <f t="shared" si="246"/>
        <v>#DIV/0!</v>
      </c>
      <c r="F1477" s="467" t="e">
        <f t="shared" si="246"/>
        <v>#DIV/0!</v>
      </c>
      <c r="G1477" s="467" t="e">
        <f t="shared" si="246"/>
        <v>#DIV/0!</v>
      </c>
      <c r="H1477" s="467" t="e">
        <f t="shared" si="246"/>
        <v>#DIV/0!</v>
      </c>
      <c r="I1477" s="467">
        <f t="shared" si="246"/>
        <v>145.42631313131312</v>
      </c>
    </row>
    <row r="1478" spans="1:9" ht="16.5">
      <c r="A1478" s="463" t="s">
        <v>280</v>
      </c>
      <c r="B1478" s="467">
        <f t="shared" si="246"/>
        <v>151.9901376146789</v>
      </c>
      <c r="C1478" s="467">
        <f t="shared" si="246"/>
        <v>169.48408602150539</v>
      </c>
      <c r="D1478" s="467" t="e">
        <f t="shared" si="246"/>
        <v>#DIV/0!</v>
      </c>
      <c r="E1478" s="467" t="e">
        <f t="shared" si="246"/>
        <v>#DIV/0!</v>
      </c>
      <c r="F1478" s="467" t="e">
        <f t="shared" si="246"/>
        <v>#DIV/0!</v>
      </c>
      <c r="G1478" s="467" t="e">
        <f t="shared" si="246"/>
        <v>#DIV/0!</v>
      </c>
      <c r="H1478" s="467" t="e">
        <f t="shared" si="246"/>
        <v>#DIV/0!</v>
      </c>
      <c r="I1478" s="467">
        <f t="shared" si="246"/>
        <v>160.04428217821783</v>
      </c>
    </row>
    <row r="1479" spans="1:9" ht="16.5">
      <c r="A1479" s="463" t="s">
        <v>281</v>
      </c>
      <c r="B1479" s="467">
        <f t="shared" si="246"/>
        <v>128.90117021276595</v>
      </c>
      <c r="C1479" s="467">
        <f t="shared" si="246"/>
        <v>145.36706896551726</v>
      </c>
      <c r="D1479" s="467" t="e">
        <f t="shared" si="246"/>
        <v>#DIV/0!</v>
      </c>
      <c r="E1479" s="467" t="e">
        <f t="shared" si="246"/>
        <v>#DIV/0!</v>
      </c>
      <c r="F1479" s="467" t="e">
        <f t="shared" si="246"/>
        <v>#DIV/0!</v>
      </c>
      <c r="G1479" s="467" t="e">
        <f t="shared" si="246"/>
        <v>#DIV/0!</v>
      </c>
      <c r="H1479" s="467" t="e">
        <f t="shared" si="246"/>
        <v>#DIV/0!</v>
      </c>
      <c r="I1479" s="467">
        <f t="shared" si="246"/>
        <v>135.18421052631578</v>
      </c>
    </row>
    <row r="1480" spans="1:9" ht="16.5">
      <c r="A1480" s="463" t="s">
        <v>282</v>
      </c>
      <c r="B1480" s="467">
        <f t="shared" si="246"/>
        <v>125.75192307692308</v>
      </c>
      <c r="C1480" s="467">
        <f t="shared" si="246"/>
        <v>160.53739130434784</v>
      </c>
      <c r="D1480" s="467" t="e">
        <f t="shared" si="246"/>
        <v>#DIV/0!</v>
      </c>
      <c r="E1480" s="467" t="e">
        <f t="shared" si="246"/>
        <v>#DIV/0!</v>
      </c>
      <c r="F1480" s="467" t="e">
        <f t="shared" si="246"/>
        <v>#DIV/0!</v>
      </c>
      <c r="G1480" s="467" t="e">
        <f t="shared" si="246"/>
        <v>#DIV/0!</v>
      </c>
      <c r="H1480" s="467" t="e">
        <f t="shared" si="246"/>
        <v>#DIV/0!</v>
      </c>
      <c r="I1480" s="467">
        <f t="shared" si="246"/>
        <v>142.07979591836735</v>
      </c>
    </row>
    <row r="1481" spans="1:9" ht="16.5">
      <c r="A1481" s="463" t="s">
        <v>283</v>
      </c>
      <c r="B1481" s="467">
        <f t="shared" si="246"/>
        <v>154.88757575757575</v>
      </c>
      <c r="C1481" s="467">
        <f t="shared" si="246"/>
        <v>85.840476190476195</v>
      </c>
      <c r="D1481" s="467" t="e">
        <f t="shared" si="246"/>
        <v>#DIV/0!</v>
      </c>
      <c r="E1481" s="467" t="e">
        <f t="shared" si="246"/>
        <v>#DIV/0!</v>
      </c>
      <c r="F1481" s="467" t="e">
        <f t="shared" si="246"/>
        <v>#DIV/0!</v>
      </c>
      <c r="G1481" s="467" t="e">
        <f t="shared" si="246"/>
        <v>#DIV/0!</v>
      </c>
      <c r="H1481" s="467" t="e">
        <f t="shared" si="246"/>
        <v>#DIV/0!</v>
      </c>
      <c r="I1481" s="467">
        <f t="shared" si="246"/>
        <v>128.03592592592594</v>
      </c>
    </row>
    <row r="1482" spans="1:9" ht="16.5">
      <c r="A1482" s="463" t="s">
        <v>284</v>
      </c>
      <c r="B1482" s="467">
        <f t="shared" si="246"/>
        <v>139.67228070175437</v>
      </c>
      <c r="C1482" s="467">
        <f t="shared" si="246"/>
        <v>99.19263157894737</v>
      </c>
      <c r="D1482" s="467" t="e">
        <f t="shared" si="246"/>
        <v>#DIV/0!</v>
      </c>
      <c r="E1482" s="467" t="e">
        <f t="shared" si="246"/>
        <v>#DIV/0!</v>
      </c>
      <c r="F1482" s="467" t="e">
        <f t="shared" si="246"/>
        <v>#DIV/0!</v>
      </c>
      <c r="G1482" s="467" t="e">
        <f t="shared" si="246"/>
        <v>#DIV/0!</v>
      </c>
      <c r="H1482" s="467" t="e">
        <f t="shared" si="246"/>
        <v>#DIV/0!</v>
      </c>
      <c r="I1482" s="467">
        <f t="shared" si="246"/>
        <v>129.55236842105262</v>
      </c>
    </row>
    <row r="1483" spans="1:9" ht="16.5">
      <c r="A1483" s="463" t="s">
        <v>36</v>
      </c>
      <c r="B1483" s="467">
        <f t="shared" si="246"/>
        <v>144.96475609756098</v>
      </c>
      <c r="C1483" s="467">
        <f t="shared" si="246"/>
        <v>117.88547619047618</v>
      </c>
      <c r="D1483" s="467" t="e">
        <f t="shared" si="246"/>
        <v>#DIV/0!</v>
      </c>
      <c r="E1483" s="467" t="e">
        <f t="shared" si="246"/>
        <v>#DIV/0!</v>
      </c>
      <c r="F1483" s="467" t="e">
        <f t="shared" si="246"/>
        <v>#DIV/0!</v>
      </c>
      <c r="G1483" s="467" t="e">
        <f t="shared" si="246"/>
        <v>#DIV/0!</v>
      </c>
      <c r="H1483" s="467" t="e">
        <f t="shared" si="246"/>
        <v>#DIV/0!</v>
      </c>
      <c r="I1483" s="467">
        <f t="shared" si="246"/>
        <v>135.79274193548386</v>
      </c>
    </row>
  </sheetData>
  <mergeCells count="164">
    <mergeCell ref="A1299:I1299"/>
    <mergeCell ref="A1300:I1300"/>
    <mergeCell ref="A1312:I1312"/>
    <mergeCell ref="A1324:I1324"/>
    <mergeCell ref="A1336:I1336"/>
    <mergeCell ref="A1348:I1348"/>
    <mergeCell ref="A1076:I1076"/>
    <mergeCell ref="A1088:I1088"/>
    <mergeCell ref="A1100:I1100"/>
    <mergeCell ref="A1262:I1262"/>
    <mergeCell ref="A1274:I1274"/>
    <mergeCell ref="A1286:I1286"/>
    <mergeCell ref="A1175:I1175"/>
    <mergeCell ref="A1176:I1176"/>
    <mergeCell ref="A1188:I1188"/>
    <mergeCell ref="A1200:I1200"/>
    <mergeCell ref="A1212:I1212"/>
    <mergeCell ref="A1224:I1224"/>
    <mergeCell ref="A604:I604"/>
    <mergeCell ref="A555:I555"/>
    <mergeCell ref="A556:I556"/>
    <mergeCell ref="A568:I568"/>
    <mergeCell ref="A580:I580"/>
    <mergeCell ref="A592:I592"/>
    <mergeCell ref="A666:I666"/>
    <mergeCell ref="A617:I617"/>
    <mergeCell ref="A618:I618"/>
    <mergeCell ref="A382:I382"/>
    <mergeCell ref="A394:I394"/>
    <mergeCell ref="A406:I406"/>
    <mergeCell ref="A480:I480"/>
    <mergeCell ref="A431:I431"/>
    <mergeCell ref="A432:I432"/>
    <mergeCell ref="A444:I444"/>
    <mergeCell ref="A456:I456"/>
    <mergeCell ref="A468:I468"/>
    <mergeCell ref="A542:I542"/>
    <mergeCell ref="A493:I493"/>
    <mergeCell ref="A494:I494"/>
    <mergeCell ref="A1:I1"/>
    <mergeCell ref="A62:I62"/>
    <mergeCell ref="A123:I123"/>
    <mergeCell ref="A124:I124"/>
    <mergeCell ref="A136:I136"/>
    <mergeCell ref="A2:I2"/>
    <mergeCell ref="A14:I14"/>
    <mergeCell ref="A26:I26"/>
    <mergeCell ref="A38:I38"/>
    <mergeCell ref="A50:I50"/>
    <mergeCell ref="A63:I63"/>
    <mergeCell ref="A75:I75"/>
    <mergeCell ref="A87:I87"/>
    <mergeCell ref="A99:I99"/>
    <mergeCell ref="A111:I111"/>
    <mergeCell ref="A506:I506"/>
    <mergeCell ref="A518:I518"/>
    <mergeCell ref="A530:I530"/>
    <mergeCell ref="A418:I418"/>
    <mergeCell ref="A369:I369"/>
    <mergeCell ref="A370:I370"/>
    <mergeCell ref="K7:L7"/>
    <mergeCell ref="K13:L13"/>
    <mergeCell ref="K19:L19"/>
    <mergeCell ref="K6:L6"/>
    <mergeCell ref="A246:I246"/>
    <mergeCell ref="A148:I148"/>
    <mergeCell ref="A160:I160"/>
    <mergeCell ref="A172:I172"/>
    <mergeCell ref="A184:I184"/>
    <mergeCell ref="A185:I185"/>
    <mergeCell ref="K67:L67"/>
    <mergeCell ref="K68:L68"/>
    <mergeCell ref="K74:L74"/>
    <mergeCell ref="K80:L80"/>
    <mergeCell ref="K128:L128"/>
    <mergeCell ref="K129:L129"/>
    <mergeCell ref="A197:I197"/>
    <mergeCell ref="A209:I209"/>
    <mergeCell ref="A221:I221"/>
    <mergeCell ref="A233:I233"/>
    <mergeCell ref="K135:L135"/>
    <mergeCell ref="K141:L141"/>
    <mergeCell ref="A245:I245"/>
    <mergeCell ref="K189:L189"/>
    <mergeCell ref="K190:L190"/>
    <mergeCell ref="K263:L263"/>
    <mergeCell ref="K196:L196"/>
    <mergeCell ref="K202:L202"/>
    <mergeCell ref="K250:L250"/>
    <mergeCell ref="K251:L251"/>
    <mergeCell ref="K257:L257"/>
    <mergeCell ref="A356:I356"/>
    <mergeCell ref="A307:I307"/>
    <mergeCell ref="A308:I308"/>
    <mergeCell ref="A320:I320"/>
    <mergeCell ref="A332:I332"/>
    <mergeCell ref="A344:I344"/>
    <mergeCell ref="A282:I282"/>
    <mergeCell ref="A294:I294"/>
    <mergeCell ref="A258:I258"/>
    <mergeCell ref="A270:I270"/>
    <mergeCell ref="A790:I790"/>
    <mergeCell ref="A741:I741"/>
    <mergeCell ref="A742:I742"/>
    <mergeCell ref="A754:I754"/>
    <mergeCell ref="A766:I766"/>
    <mergeCell ref="A778:I778"/>
    <mergeCell ref="A630:I630"/>
    <mergeCell ref="A642:I642"/>
    <mergeCell ref="A654:I654"/>
    <mergeCell ref="A728:I728"/>
    <mergeCell ref="A679:I679"/>
    <mergeCell ref="A680:I680"/>
    <mergeCell ref="A692:I692"/>
    <mergeCell ref="A704:I704"/>
    <mergeCell ref="A716:I716"/>
    <mergeCell ref="A852:I852"/>
    <mergeCell ref="A803:I803"/>
    <mergeCell ref="A804:I804"/>
    <mergeCell ref="A816:I816"/>
    <mergeCell ref="A828:I828"/>
    <mergeCell ref="A840:I840"/>
    <mergeCell ref="A890:I890"/>
    <mergeCell ref="A902:I902"/>
    <mergeCell ref="A914:I914"/>
    <mergeCell ref="A865:I865"/>
    <mergeCell ref="A866:I866"/>
    <mergeCell ref="A878:I878"/>
    <mergeCell ref="A927:I927"/>
    <mergeCell ref="A928:I928"/>
    <mergeCell ref="A940:I940"/>
    <mergeCell ref="A952:I952"/>
    <mergeCell ref="A964:I964"/>
    <mergeCell ref="A976:I976"/>
    <mergeCell ref="A1237:I1237"/>
    <mergeCell ref="A1238:I1238"/>
    <mergeCell ref="A1250:I1250"/>
    <mergeCell ref="A1138:I1138"/>
    <mergeCell ref="A1150:I1150"/>
    <mergeCell ref="A1162:I1162"/>
    <mergeCell ref="A1113:I1113"/>
    <mergeCell ref="A1114:I1114"/>
    <mergeCell ref="A1126:I1126"/>
    <mergeCell ref="A989:I989"/>
    <mergeCell ref="A990:I990"/>
    <mergeCell ref="A1002:I1002"/>
    <mergeCell ref="A1014:I1014"/>
    <mergeCell ref="A1026:I1026"/>
    <mergeCell ref="A1038:I1038"/>
    <mergeCell ref="A1051:I1051"/>
    <mergeCell ref="A1052:I1052"/>
    <mergeCell ref="A1064:I1064"/>
    <mergeCell ref="A1423:I1423"/>
    <mergeCell ref="A1424:I1424"/>
    <mergeCell ref="A1436:I1436"/>
    <mergeCell ref="A1448:I1448"/>
    <mergeCell ref="A1460:I1460"/>
    <mergeCell ref="A1472:I1472"/>
    <mergeCell ref="A1361:I1361"/>
    <mergeCell ref="A1362:I1362"/>
    <mergeCell ref="A1374:I1374"/>
    <mergeCell ref="A1386:I1386"/>
    <mergeCell ref="A1398:I1398"/>
    <mergeCell ref="A1410:I1410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F210-BA50-42A2-A0B3-7D99A848CE47}">
  <dimension ref="A1:CM11"/>
  <sheetViews>
    <sheetView workbookViewId="0">
      <selection activeCell="G21" sqref="G21"/>
    </sheetView>
  </sheetViews>
  <sheetFormatPr defaultColWidth="9.140625" defaultRowHeight="15"/>
  <cols>
    <col min="1" max="1" width="25.5703125" customWidth="1"/>
    <col min="2" max="8" width="12.7109375" bestFit="1" customWidth="1"/>
    <col min="9" max="15" width="15.28515625" customWidth="1"/>
    <col min="16" max="16" width="14.5703125" customWidth="1"/>
    <col min="17" max="17" width="15.28515625" customWidth="1"/>
    <col min="18" max="19" width="12.140625" customWidth="1"/>
    <col min="20" max="20" width="12" customWidth="1"/>
    <col min="21" max="21" width="13.7109375" customWidth="1"/>
    <col min="22" max="22" width="15.5703125" customWidth="1"/>
    <col min="23" max="23" width="13.7109375" customWidth="1"/>
    <col min="24" max="24" width="13.5703125" customWidth="1"/>
    <col min="25" max="25" width="15" customWidth="1"/>
    <col min="26" max="26" width="12.5703125" customWidth="1"/>
    <col min="27" max="27" width="13.7109375" customWidth="1"/>
    <col min="28" max="28" width="16.42578125" customWidth="1"/>
    <col min="29" max="30" width="14" customWidth="1"/>
    <col min="31" max="31" width="14.42578125" customWidth="1"/>
    <col min="32" max="32" width="13.42578125" customWidth="1"/>
    <col min="36" max="36" width="12.5703125" customWidth="1"/>
    <col min="39" max="39" width="13.140625" customWidth="1"/>
    <col min="43" max="44" width="13" customWidth="1"/>
    <col min="47" max="47" width="12.42578125" customWidth="1"/>
    <col min="50" max="50" width="13.140625" customWidth="1"/>
    <col min="51" max="51" width="12.5703125" customWidth="1"/>
    <col min="59" max="59" width="13.7109375" customWidth="1"/>
    <col min="60" max="61" width="12" customWidth="1"/>
    <col min="62" max="62" width="12.85546875" customWidth="1"/>
    <col min="63" max="63" width="13.42578125" customWidth="1"/>
    <col min="64" max="64" width="12.7109375" customWidth="1"/>
    <col min="65" max="65" width="12" customWidth="1"/>
    <col min="66" max="66" width="12.7109375" customWidth="1"/>
    <col min="67" max="67" width="12.5703125" customWidth="1"/>
    <col min="68" max="71" width="12.140625" customWidth="1"/>
    <col min="72" max="72" width="12" customWidth="1"/>
    <col min="73" max="83" width="11.85546875" customWidth="1"/>
    <col min="84" max="84" width="13" customWidth="1"/>
    <col min="85" max="85" width="12.42578125" customWidth="1"/>
    <col min="86" max="86" width="11.85546875" customWidth="1"/>
    <col min="87" max="87" width="12.42578125" customWidth="1"/>
    <col min="88" max="88" width="12.140625" customWidth="1"/>
    <col min="89" max="90" width="11.85546875" customWidth="1"/>
    <col min="91" max="91" width="16.42578125" customWidth="1"/>
  </cols>
  <sheetData>
    <row r="1" spans="1:91">
      <c r="A1" s="461" t="s">
        <v>1064</v>
      </c>
      <c r="B1" s="531">
        <v>44472</v>
      </c>
      <c r="C1" s="531">
        <v>44473</v>
      </c>
      <c r="D1" s="531">
        <v>44474</v>
      </c>
      <c r="E1" s="531">
        <v>44475</v>
      </c>
      <c r="F1" s="531">
        <v>44476</v>
      </c>
      <c r="G1" s="531">
        <v>44477</v>
      </c>
      <c r="H1" s="531">
        <v>44478</v>
      </c>
      <c r="I1" s="531">
        <v>44479</v>
      </c>
      <c r="J1" s="531">
        <v>44480</v>
      </c>
      <c r="K1" s="531">
        <v>44481</v>
      </c>
      <c r="L1" s="531">
        <v>44482</v>
      </c>
      <c r="M1" s="531">
        <v>44483</v>
      </c>
      <c r="N1" s="531">
        <v>44484</v>
      </c>
      <c r="O1" s="531">
        <v>44485</v>
      </c>
      <c r="P1" s="531">
        <v>44486</v>
      </c>
      <c r="Q1" s="531">
        <v>44487</v>
      </c>
      <c r="R1" s="531">
        <v>44488</v>
      </c>
      <c r="S1" s="531">
        <v>44489</v>
      </c>
      <c r="T1" s="1326">
        <v>44490</v>
      </c>
      <c r="U1" s="1326">
        <v>44491</v>
      </c>
      <c r="V1" s="1326">
        <v>44492</v>
      </c>
      <c r="W1" s="1326">
        <v>44493</v>
      </c>
      <c r="X1" s="531">
        <v>44494</v>
      </c>
      <c r="Y1" s="531">
        <v>44495</v>
      </c>
      <c r="Z1" s="531">
        <v>44496</v>
      </c>
      <c r="AA1" s="531">
        <v>44497</v>
      </c>
      <c r="AB1" s="531">
        <v>44498</v>
      </c>
      <c r="AC1" s="531">
        <v>44499</v>
      </c>
      <c r="AD1" s="531">
        <v>44500</v>
      </c>
      <c r="AE1" s="531">
        <v>44501</v>
      </c>
      <c r="AF1" s="531">
        <v>44502</v>
      </c>
      <c r="AG1" s="531">
        <v>44503</v>
      </c>
      <c r="AH1" s="531">
        <v>44504</v>
      </c>
      <c r="AI1" s="531">
        <v>44505</v>
      </c>
      <c r="AJ1" s="531">
        <v>44506</v>
      </c>
      <c r="AK1" s="531">
        <v>44507</v>
      </c>
      <c r="AL1" s="531">
        <v>44508</v>
      </c>
      <c r="AM1" s="531">
        <v>44509</v>
      </c>
      <c r="AN1" s="531">
        <v>44510</v>
      </c>
      <c r="AO1" s="531">
        <v>44511</v>
      </c>
      <c r="AP1" s="531">
        <v>44512</v>
      </c>
      <c r="AQ1" s="531">
        <v>44513</v>
      </c>
      <c r="AR1" s="531">
        <v>44514</v>
      </c>
      <c r="AS1" s="531">
        <v>44515</v>
      </c>
      <c r="AT1" s="531">
        <v>44516</v>
      </c>
      <c r="AU1" s="531">
        <v>44517</v>
      </c>
      <c r="AV1" s="531">
        <v>44518</v>
      </c>
      <c r="AW1" s="531">
        <v>44519</v>
      </c>
      <c r="AX1" s="531">
        <v>44520</v>
      </c>
      <c r="AY1" s="531">
        <v>44521</v>
      </c>
      <c r="AZ1" s="531">
        <v>44522</v>
      </c>
      <c r="BA1" s="531">
        <v>44523</v>
      </c>
      <c r="BB1" s="531">
        <v>44524</v>
      </c>
      <c r="BC1" s="531">
        <v>44525</v>
      </c>
      <c r="BD1" s="531">
        <v>44526</v>
      </c>
      <c r="BE1" s="531">
        <v>44527</v>
      </c>
      <c r="BF1" s="531">
        <v>44528</v>
      </c>
      <c r="BG1" s="531">
        <v>44529</v>
      </c>
      <c r="BH1" s="531">
        <v>44530</v>
      </c>
      <c r="BI1" s="531">
        <v>44531</v>
      </c>
      <c r="BJ1" s="531">
        <v>44532</v>
      </c>
      <c r="BK1" s="531">
        <v>44533</v>
      </c>
      <c r="BL1" s="531">
        <v>44534</v>
      </c>
      <c r="BM1" s="531">
        <v>44535</v>
      </c>
      <c r="BN1" s="531">
        <v>44536</v>
      </c>
      <c r="BO1" s="531">
        <v>44537</v>
      </c>
      <c r="BP1" s="531">
        <v>44538</v>
      </c>
      <c r="BQ1" s="531">
        <v>44539</v>
      </c>
      <c r="BR1" s="531">
        <v>44540</v>
      </c>
      <c r="BS1" s="531">
        <v>44541</v>
      </c>
      <c r="BT1" s="531">
        <v>44542</v>
      </c>
      <c r="BU1" s="531">
        <v>44543</v>
      </c>
      <c r="BV1" s="531">
        <v>44544</v>
      </c>
      <c r="BW1" s="531">
        <v>44545</v>
      </c>
      <c r="BX1" s="531">
        <v>44546</v>
      </c>
      <c r="BY1" s="531">
        <v>44547</v>
      </c>
      <c r="BZ1" s="531">
        <v>44548</v>
      </c>
      <c r="CA1" s="531">
        <v>44549</v>
      </c>
      <c r="CB1" s="531">
        <v>44550</v>
      </c>
      <c r="CC1" s="531">
        <v>44551</v>
      </c>
      <c r="CD1" s="531">
        <v>44552</v>
      </c>
      <c r="CE1" s="531">
        <v>44553</v>
      </c>
      <c r="CF1" s="531">
        <v>44554</v>
      </c>
      <c r="CG1" s="531">
        <v>44555</v>
      </c>
      <c r="CH1" s="531">
        <v>44556</v>
      </c>
      <c r="CI1" s="531">
        <v>44557</v>
      </c>
      <c r="CJ1" s="531">
        <v>44558</v>
      </c>
      <c r="CK1" s="531">
        <v>44559</v>
      </c>
      <c r="CL1" s="531">
        <v>44560</v>
      </c>
      <c r="CM1" s="531">
        <v>44561</v>
      </c>
    </row>
    <row r="2" spans="1:91" ht="16.5">
      <c r="A2" s="463" t="s">
        <v>27</v>
      </c>
      <c r="B2" s="934">
        <v>108</v>
      </c>
      <c r="C2" s="934">
        <v>252</v>
      </c>
      <c r="D2" s="934">
        <v>182</v>
      </c>
      <c r="E2" s="934">
        <v>213</v>
      </c>
      <c r="F2" s="934">
        <v>303</v>
      </c>
      <c r="G2" s="934">
        <v>425</v>
      </c>
      <c r="H2" s="464">
        <v>566</v>
      </c>
      <c r="I2" s="934">
        <v>164</v>
      </c>
      <c r="J2" s="934">
        <v>174</v>
      </c>
      <c r="K2" s="934">
        <v>265</v>
      </c>
      <c r="L2" s="934">
        <v>226</v>
      </c>
      <c r="M2" s="934">
        <v>258</v>
      </c>
      <c r="N2" s="934">
        <v>414</v>
      </c>
      <c r="O2" s="464">
        <v>541</v>
      </c>
      <c r="P2" s="934">
        <v>178</v>
      </c>
      <c r="Q2" s="934">
        <v>220</v>
      </c>
      <c r="R2" s="934">
        <v>202</v>
      </c>
      <c r="S2" s="1325">
        <v>121</v>
      </c>
      <c r="T2" s="1327">
        <v>263</v>
      </c>
      <c r="U2" s="1327">
        <f>'SEG A SUC'!G1128</f>
        <v>407</v>
      </c>
      <c r="V2" s="1327">
        <f>'SEG A SUC'!H1128</f>
        <v>563</v>
      </c>
      <c r="W2" s="1327">
        <f>'SEG A SUC'!B1190</f>
        <v>192</v>
      </c>
      <c r="X2" s="934">
        <v>207</v>
      </c>
      <c r="Y2" s="1327">
        <f>'SEG A SUC'!D1190</f>
        <v>286</v>
      </c>
      <c r="Z2" s="1327">
        <f>'SEG A SUC'!E1190</f>
        <v>294</v>
      </c>
      <c r="AA2" s="1327">
        <f>'SEG A SUC'!F1190</f>
        <v>420</v>
      </c>
      <c r="AB2" s="1327">
        <f>'SEG A SUC'!G1190</f>
        <v>638</v>
      </c>
      <c r="AC2" s="1327">
        <f>'SEG A SUC'!H1190</f>
        <v>1084</v>
      </c>
      <c r="AD2" s="1327">
        <f>'SEG A SUC'!B1252</f>
        <v>473</v>
      </c>
      <c r="AE2" s="1327">
        <f>'SEG A SUC'!C1252</f>
        <v>260</v>
      </c>
      <c r="AF2" s="1327">
        <f>'SEG A SUC'!D1252</f>
        <v>179</v>
      </c>
      <c r="AG2" s="1327">
        <f>'SEG A SUC'!E1252</f>
        <v>199</v>
      </c>
      <c r="AH2" s="1327">
        <f>'SEG A SUC'!F1252</f>
        <v>212</v>
      </c>
      <c r="AI2" s="1327">
        <f>'SEG A SUC'!G1252</f>
        <v>318</v>
      </c>
      <c r="AJ2" s="1327">
        <f>'SEG A SUC'!H1252</f>
        <v>492</v>
      </c>
      <c r="AK2" s="1327">
        <f>'SEG A SUC'!B1314</f>
        <v>144</v>
      </c>
      <c r="AL2" s="1327">
        <f>'SEG A SUC'!C1314</f>
        <v>171</v>
      </c>
      <c r="AM2" s="1327">
        <f>'SEG A SUC'!D1314</f>
        <v>188</v>
      </c>
      <c r="AN2" s="1327">
        <f>'SEG A SUC'!E1314</f>
        <v>274</v>
      </c>
      <c r="AO2" s="1327">
        <f>'SEG A SUC'!F1314</f>
        <v>300</v>
      </c>
      <c r="AP2" s="1327">
        <f>'SEG A SUC'!G1314</f>
        <v>546</v>
      </c>
      <c r="AQ2" s="1327">
        <f>'SEG A SUC'!H1314</f>
        <v>760</v>
      </c>
      <c r="AR2" s="1327">
        <f>'SEG A SUC'!B1376</f>
        <v>307</v>
      </c>
      <c r="AS2" s="1327">
        <f>'SEG A SUC'!C1376</f>
        <v>339</v>
      </c>
      <c r="AT2" s="1327">
        <f>'SEG A SUC'!D1376</f>
        <v>221</v>
      </c>
      <c r="AU2" s="1327">
        <f>'SEG A SUC'!E1376</f>
        <v>191</v>
      </c>
      <c r="AV2" s="1327">
        <f>'SEG A SUC'!F1376</f>
        <v>240</v>
      </c>
      <c r="AW2" s="1327">
        <f>'SEG A SUC'!G1376</f>
        <v>330</v>
      </c>
      <c r="AX2" s="1327">
        <f>'SEG A SUC'!H1376</f>
        <v>480</v>
      </c>
      <c r="AY2" s="1327">
        <f>'SEG A SUC'!B1438</f>
        <v>207</v>
      </c>
      <c r="AZ2" s="1327">
        <f>'SEG A SUC'!C1438</f>
        <v>201</v>
      </c>
      <c r="BA2" s="1327">
        <v>268</v>
      </c>
      <c r="BB2" s="1327">
        <v>222</v>
      </c>
      <c r="BC2" s="1327">
        <v>241</v>
      </c>
      <c r="BD2" s="1327">
        <v>214</v>
      </c>
      <c r="BE2" s="1327">
        <v>533</v>
      </c>
      <c r="BF2" s="1327">
        <v>128</v>
      </c>
      <c r="BG2" s="1327">
        <v>210</v>
      </c>
      <c r="BH2" s="1327">
        <v>237</v>
      </c>
      <c r="BI2" s="1327">
        <v>272</v>
      </c>
      <c r="BJ2" s="1327">
        <v>353</v>
      </c>
      <c r="BK2" s="1327">
        <v>369</v>
      </c>
      <c r="BL2" s="1327">
        <v>1717</v>
      </c>
      <c r="BM2" s="1327">
        <v>253</v>
      </c>
      <c r="BN2" s="1327">
        <v>317</v>
      </c>
      <c r="BO2" s="1327">
        <v>319</v>
      </c>
      <c r="BP2" s="1327">
        <v>356</v>
      </c>
      <c r="BQ2" s="1327">
        <v>424</v>
      </c>
      <c r="BR2" s="1327">
        <v>531</v>
      </c>
      <c r="BS2" s="1327">
        <v>840</v>
      </c>
      <c r="BT2" s="1327">
        <v>313</v>
      </c>
      <c r="BU2" s="1327">
        <v>332</v>
      </c>
      <c r="BV2" s="1327">
        <v>510</v>
      </c>
      <c r="BW2" s="1327">
        <v>544</v>
      </c>
      <c r="BX2" s="1327">
        <v>607</v>
      </c>
      <c r="BY2" s="1327">
        <v>743</v>
      </c>
      <c r="BZ2" s="1327">
        <v>904</v>
      </c>
      <c r="CA2" s="1327">
        <v>517</v>
      </c>
      <c r="CB2" s="1327">
        <v>739</v>
      </c>
      <c r="CC2" s="1327">
        <v>850</v>
      </c>
      <c r="CD2" s="1327">
        <v>865</v>
      </c>
      <c r="CE2" s="1327">
        <v>1122</v>
      </c>
      <c r="CF2" s="1327">
        <v>1022</v>
      </c>
      <c r="CG2" s="1327">
        <v>0</v>
      </c>
      <c r="CH2" s="1327">
        <v>224</v>
      </c>
      <c r="CI2" s="1327">
        <v>432</v>
      </c>
      <c r="CJ2" s="1327">
        <v>432</v>
      </c>
      <c r="CK2" s="1327">
        <v>454</v>
      </c>
      <c r="CL2" s="1327">
        <v>637</v>
      </c>
      <c r="CM2" s="1327">
        <v>437</v>
      </c>
    </row>
    <row r="3" spans="1:91" ht="16.5">
      <c r="A3" s="463" t="s">
        <v>28</v>
      </c>
      <c r="B3" s="934">
        <v>737</v>
      </c>
      <c r="C3" s="934">
        <v>249</v>
      </c>
      <c r="D3" s="934">
        <v>297</v>
      </c>
      <c r="E3" s="934">
        <v>318</v>
      </c>
      <c r="F3" s="934">
        <v>351</v>
      </c>
      <c r="G3" s="934">
        <v>413</v>
      </c>
      <c r="H3" s="464">
        <v>635</v>
      </c>
      <c r="I3" s="934">
        <v>624</v>
      </c>
      <c r="J3" s="934">
        <v>181</v>
      </c>
      <c r="K3" s="934">
        <v>276</v>
      </c>
      <c r="L3" s="934">
        <v>304</v>
      </c>
      <c r="M3" s="934">
        <v>312</v>
      </c>
      <c r="N3" s="934">
        <v>467</v>
      </c>
      <c r="O3" s="464">
        <v>638</v>
      </c>
      <c r="P3" s="934">
        <v>543</v>
      </c>
      <c r="Q3" s="934">
        <v>249</v>
      </c>
      <c r="R3" s="934">
        <v>238</v>
      </c>
      <c r="S3" s="1325">
        <v>357</v>
      </c>
      <c r="T3" s="1327">
        <v>294</v>
      </c>
      <c r="U3" s="1327">
        <f>'SEG A SUC'!G1129</f>
        <v>458</v>
      </c>
      <c r="V3" s="1327">
        <f>'SEG A SUC'!H1129</f>
        <v>626</v>
      </c>
      <c r="W3" s="1327">
        <f>'SEG A SUC'!B1191</f>
        <v>531</v>
      </c>
      <c r="X3" s="934">
        <v>238</v>
      </c>
      <c r="Y3" s="1327">
        <f>'SEG A SUC'!D1191</f>
        <v>312</v>
      </c>
      <c r="Z3" s="1327">
        <f>'SEG A SUC'!E1191</f>
        <v>225</v>
      </c>
      <c r="AA3" s="1327">
        <f>'SEG A SUC'!F1191</f>
        <v>227</v>
      </c>
      <c r="AB3" s="1327">
        <f>'SEG A SUC'!G1191</f>
        <v>600</v>
      </c>
      <c r="AC3" s="1327">
        <f>'SEG A SUC'!H1191</f>
        <v>817</v>
      </c>
      <c r="AD3" s="1327">
        <f>'SEG A SUC'!B1253</f>
        <v>627</v>
      </c>
      <c r="AE3" s="1327">
        <f>'SEG A SUC'!C1253</f>
        <v>365</v>
      </c>
      <c r="AF3" s="1327">
        <f>'SEG A SUC'!D1253</f>
        <v>374</v>
      </c>
      <c r="AG3" s="1327">
        <f>'SEG A SUC'!E1253</f>
        <v>212</v>
      </c>
      <c r="AH3" s="1327">
        <f>'SEG A SUC'!F1253</f>
        <v>203</v>
      </c>
      <c r="AI3" s="1327">
        <f>'SEG A SUC'!G1253</f>
        <v>271</v>
      </c>
      <c r="AJ3" s="1327">
        <f>'SEG A SUC'!H1253</f>
        <v>500</v>
      </c>
      <c r="AK3" s="1327">
        <f>'SEG A SUC'!B1315</f>
        <v>456</v>
      </c>
      <c r="AL3" s="1327">
        <f>'SEG A SUC'!C1315</f>
        <v>167</v>
      </c>
      <c r="AM3" s="1327">
        <f>'SEG A SUC'!D1315</f>
        <v>195</v>
      </c>
      <c r="AN3" s="1327">
        <f>'SEG A SUC'!E1315</f>
        <v>351</v>
      </c>
      <c r="AO3" s="1327">
        <f>'SEG A SUC'!F1315</f>
        <v>346</v>
      </c>
      <c r="AP3" s="1327">
        <f>'SEG A SUC'!G1315</f>
        <v>472</v>
      </c>
      <c r="AQ3" s="1327">
        <f>'SEG A SUC'!H1315</f>
        <v>663</v>
      </c>
      <c r="AR3" s="1327">
        <f>'SEG A SUC'!B1377</f>
        <v>672</v>
      </c>
      <c r="AS3" s="1327">
        <f>'SEG A SUC'!C1377</f>
        <v>788</v>
      </c>
      <c r="AT3" s="1327">
        <f>'SEG A SUC'!D1377</f>
        <v>253</v>
      </c>
      <c r="AU3" s="1327">
        <f>'SEG A SUC'!E1377</f>
        <v>187</v>
      </c>
      <c r="AV3" s="1327">
        <f>'SEG A SUC'!F1377</f>
        <v>343</v>
      </c>
      <c r="AW3" s="1327">
        <f>'SEG A SUC'!G1377</f>
        <v>247</v>
      </c>
      <c r="AX3" s="1327">
        <f>'SEG A SUC'!H1377</f>
        <v>615</v>
      </c>
      <c r="AY3" s="1327">
        <f>'SEG A SUC'!B1439</f>
        <v>674</v>
      </c>
      <c r="AZ3" s="1327">
        <f>'SEG A SUC'!C1439</f>
        <v>227</v>
      </c>
      <c r="BA3" s="1327">
        <v>276</v>
      </c>
      <c r="BB3" s="1327">
        <v>197</v>
      </c>
      <c r="BC3" s="1327">
        <v>410</v>
      </c>
      <c r="BD3" s="1327">
        <v>347</v>
      </c>
      <c r="BE3" s="1327">
        <v>630</v>
      </c>
      <c r="BF3" s="1327">
        <v>525</v>
      </c>
      <c r="BG3" s="1327">
        <v>225</v>
      </c>
      <c r="BH3" s="1327">
        <v>420</v>
      </c>
      <c r="BI3" s="1327">
        <v>329</v>
      </c>
      <c r="BJ3" s="1327">
        <v>381</v>
      </c>
      <c r="BK3" s="1327">
        <v>540</v>
      </c>
      <c r="BL3" s="1327">
        <v>836</v>
      </c>
      <c r="BM3" s="1327">
        <v>708</v>
      </c>
      <c r="BN3" s="1327">
        <v>395</v>
      </c>
      <c r="BO3" s="1327">
        <v>363</v>
      </c>
      <c r="BP3" s="1327">
        <v>409</v>
      </c>
      <c r="BQ3" s="1327">
        <v>346</v>
      </c>
      <c r="BR3" s="1327">
        <v>689</v>
      </c>
      <c r="BS3" s="1327">
        <v>1039</v>
      </c>
      <c r="BT3" s="1327">
        <v>813</v>
      </c>
      <c r="BU3" s="1327">
        <v>525</v>
      </c>
      <c r="BV3" s="1327">
        <v>491</v>
      </c>
      <c r="BW3" s="1327">
        <v>688</v>
      </c>
      <c r="BX3" s="1327">
        <v>690</v>
      </c>
      <c r="BY3" s="1327">
        <v>834</v>
      </c>
      <c r="BZ3" s="1327">
        <v>974</v>
      </c>
      <c r="CA3" s="1327">
        <v>986</v>
      </c>
      <c r="CB3" s="1327">
        <v>1048</v>
      </c>
      <c r="CC3" s="1327">
        <v>1076</v>
      </c>
      <c r="CD3" s="1327">
        <v>1081</v>
      </c>
      <c r="CE3" s="1327">
        <v>1335</v>
      </c>
      <c r="CF3" s="1327">
        <v>840</v>
      </c>
      <c r="CG3" s="1327">
        <v>0</v>
      </c>
      <c r="CH3" s="1327">
        <v>712</v>
      </c>
      <c r="CI3" s="1327">
        <v>610</v>
      </c>
      <c r="CJ3" s="1327">
        <v>630</v>
      </c>
      <c r="CK3" s="1327">
        <v>551</v>
      </c>
      <c r="CL3" s="1327">
        <v>567</v>
      </c>
      <c r="CM3" s="1327">
        <v>475</v>
      </c>
    </row>
    <row r="4" spans="1:91" ht="16.5">
      <c r="A4" s="463" t="s">
        <v>29</v>
      </c>
      <c r="B4" s="934">
        <v>95</v>
      </c>
      <c r="C4" s="934">
        <v>111</v>
      </c>
      <c r="D4" s="934">
        <v>153</v>
      </c>
      <c r="E4" s="934">
        <v>115</v>
      </c>
      <c r="F4" s="934">
        <v>144</v>
      </c>
      <c r="G4" s="934">
        <v>192</v>
      </c>
      <c r="H4" s="464">
        <v>325</v>
      </c>
      <c r="I4" s="934">
        <v>104</v>
      </c>
      <c r="J4" s="934">
        <v>195</v>
      </c>
      <c r="K4" s="934">
        <v>121</v>
      </c>
      <c r="L4" s="934">
        <v>147</v>
      </c>
      <c r="M4" s="934">
        <v>162</v>
      </c>
      <c r="N4" s="934">
        <v>226</v>
      </c>
      <c r="O4" s="464">
        <v>328</v>
      </c>
      <c r="P4" s="934">
        <v>104</v>
      </c>
      <c r="Q4" s="934">
        <v>82</v>
      </c>
      <c r="R4" s="934">
        <v>154</v>
      </c>
      <c r="S4" s="1325">
        <v>214</v>
      </c>
      <c r="T4" s="1327">
        <v>222</v>
      </c>
      <c r="U4" s="1327">
        <f>'SEG A SUC'!G1130</f>
        <v>257</v>
      </c>
      <c r="V4" s="1327">
        <f>'SEG A SUC'!H1130</f>
        <v>352</v>
      </c>
      <c r="W4" s="1327">
        <f>'SEG A SUC'!B1192</f>
        <v>126</v>
      </c>
      <c r="X4" s="934">
        <v>269</v>
      </c>
      <c r="Y4" s="1327">
        <f>'SEG A SUC'!D1192</f>
        <v>185</v>
      </c>
      <c r="Z4" s="1327">
        <f>'SEG A SUC'!E1192</f>
        <v>328</v>
      </c>
      <c r="AA4" s="1327">
        <f>'SEG A SUC'!F1192</f>
        <v>199</v>
      </c>
      <c r="AB4" s="1327">
        <f>'SEG A SUC'!G1192</f>
        <v>360</v>
      </c>
      <c r="AC4" s="1327">
        <f>'SEG A SUC'!H1192</f>
        <v>395</v>
      </c>
      <c r="AD4" s="1327">
        <f>'SEG A SUC'!B1254</f>
        <v>199</v>
      </c>
      <c r="AE4" s="1327">
        <f>'SEG A SUC'!C1254</f>
        <v>272</v>
      </c>
      <c r="AF4" s="1327">
        <f>'SEG A SUC'!D1254</f>
        <v>117</v>
      </c>
      <c r="AG4" s="1327">
        <f>'SEG A SUC'!E1254</f>
        <v>210</v>
      </c>
      <c r="AH4" s="1327">
        <f>'SEG A SUC'!F1254</f>
        <v>117</v>
      </c>
      <c r="AI4" s="1327">
        <f>'SEG A SUC'!G1254</f>
        <v>180</v>
      </c>
      <c r="AJ4" s="1327">
        <f>'SEG A SUC'!H1254</f>
        <v>227</v>
      </c>
      <c r="AK4" s="1327">
        <f>'SEG A SUC'!B1316</f>
        <v>117</v>
      </c>
      <c r="AL4" s="1327">
        <f>'SEG A SUC'!C1316</f>
        <v>159</v>
      </c>
      <c r="AM4" s="1327">
        <f>'SEG A SUC'!D1316</f>
        <v>180</v>
      </c>
      <c r="AN4" s="1327">
        <f>'SEG A SUC'!E1316</f>
        <v>253</v>
      </c>
      <c r="AO4" s="1327">
        <f>'SEG A SUC'!F1316</f>
        <v>142</v>
      </c>
      <c r="AP4" s="1327">
        <f>'SEG A SUC'!G1316</f>
        <v>244</v>
      </c>
      <c r="AQ4" s="1327">
        <f>'SEG A SUC'!H1316</f>
        <v>359</v>
      </c>
      <c r="AR4" s="1327">
        <f>'SEG A SUC'!B1378</f>
        <v>193</v>
      </c>
      <c r="AS4" s="1327">
        <f>'SEG A SUC'!C1378</f>
        <v>341</v>
      </c>
      <c r="AT4" s="1327">
        <f>'SEG A SUC'!D1378</f>
        <v>196</v>
      </c>
      <c r="AU4" s="1327">
        <f>'SEG A SUC'!E1378</f>
        <v>222</v>
      </c>
      <c r="AV4" s="1327">
        <f>'SEG A SUC'!F1378</f>
        <v>193</v>
      </c>
      <c r="AW4" s="1327">
        <f>'SEG A SUC'!G1378</f>
        <v>107</v>
      </c>
      <c r="AX4" s="1327">
        <f>'SEG A SUC'!H1378</f>
        <v>233</v>
      </c>
      <c r="AY4" s="1327">
        <f>'SEG A SUC'!B1440</f>
        <v>76</v>
      </c>
      <c r="AZ4" s="1327">
        <f>'SEG A SUC'!C1440</f>
        <v>204</v>
      </c>
      <c r="BA4" s="1327">
        <v>168</v>
      </c>
      <c r="BB4" s="1327">
        <v>237</v>
      </c>
      <c r="BC4" s="1327">
        <v>180</v>
      </c>
      <c r="BD4" s="1327">
        <v>102</v>
      </c>
      <c r="BE4" s="1327">
        <v>320</v>
      </c>
      <c r="BF4" s="1327">
        <v>93</v>
      </c>
      <c r="BG4" s="1327">
        <v>170</v>
      </c>
      <c r="BH4" s="1327">
        <v>211</v>
      </c>
      <c r="BI4" s="1327">
        <v>191</v>
      </c>
      <c r="BJ4" s="1327">
        <v>290</v>
      </c>
      <c r="BK4" s="1327">
        <v>234</v>
      </c>
      <c r="BL4" s="1327">
        <v>388</v>
      </c>
      <c r="BM4" s="1327">
        <v>106</v>
      </c>
      <c r="BN4" s="1327">
        <v>277</v>
      </c>
      <c r="BO4" s="1327">
        <v>208</v>
      </c>
      <c r="BP4" s="1327">
        <v>246</v>
      </c>
      <c r="BQ4" s="1327">
        <v>215</v>
      </c>
      <c r="BR4" s="1327">
        <v>328</v>
      </c>
      <c r="BS4" s="1327">
        <v>486</v>
      </c>
      <c r="BT4" s="1327">
        <v>142</v>
      </c>
      <c r="BU4" s="1327">
        <v>315</v>
      </c>
      <c r="BV4" s="1327">
        <v>342</v>
      </c>
      <c r="BW4" s="1327">
        <v>445</v>
      </c>
      <c r="BX4" s="1327">
        <v>398</v>
      </c>
      <c r="BY4" s="1327">
        <v>512</v>
      </c>
      <c r="BZ4" s="1327">
        <v>480</v>
      </c>
      <c r="CA4" s="1327">
        <v>309</v>
      </c>
      <c r="CB4" s="1327">
        <v>640</v>
      </c>
      <c r="CC4" s="1327">
        <v>749</v>
      </c>
      <c r="CD4" s="1327">
        <v>791</v>
      </c>
      <c r="CE4" s="1327">
        <v>914</v>
      </c>
      <c r="CF4" s="1327">
        <v>454</v>
      </c>
      <c r="CG4" s="1327">
        <v>0</v>
      </c>
      <c r="CH4" s="1327">
        <v>103</v>
      </c>
      <c r="CI4" s="1327">
        <v>435</v>
      </c>
      <c r="CJ4" s="1327">
        <v>352</v>
      </c>
      <c r="CK4" s="1327">
        <v>492</v>
      </c>
      <c r="CL4" s="1327">
        <v>504</v>
      </c>
      <c r="CM4" s="1327">
        <v>282</v>
      </c>
    </row>
    <row r="5" spans="1:91" ht="16.5">
      <c r="A5" s="463" t="s">
        <v>30</v>
      </c>
      <c r="B5" s="934">
        <v>537</v>
      </c>
      <c r="C5" s="934">
        <v>201</v>
      </c>
      <c r="D5" s="934">
        <v>220</v>
      </c>
      <c r="E5" s="934">
        <v>249</v>
      </c>
      <c r="F5" s="934">
        <v>278</v>
      </c>
      <c r="G5" s="934">
        <v>448</v>
      </c>
      <c r="H5" s="464">
        <v>600</v>
      </c>
      <c r="I5" s="934">
        <v>567</v>
      </c>
      <c r="J5" s="934">
        <v>271</v>
      </c>
      <c r="K5" s="934">
        <v>224</v>
      </c>
      <c r="L5" s="934">
        <v>249</v>
      </c>
      <c r="M5" s="934">
        <v>344</v>
      </c>
      <c r="N5" s="934">
        <v>541</v>
      </c>
      <c r="O5" s="464">
        <v>716</v>
      </c>
      <c r="P5" s="934">
        <v>527</v>
      </c>
      <c r="Q5" s="934">
        <v>209</v>
      </c>
      <c r="R5" s="934">
        <v>296</v>
      </c>
      <c r="S5" s="1325">
        <v>280</v>
      </c>
      <c r="T5" s="1327">
        <v>374</v>
      </c>
      <c r="U5" s="1327">
        <f>'SEG A SUC'!G1131</f>
        <v>546</v>
      </c>
      <c r="V5" s="1327">
        <f>'SEG A SUC'!H1131</f>
        <v>720</v>
      </c>
      <c r="W5" s="1327">
        <f>'SEG A SUC'!B1193</f>
        <v>601</v>
      </c>
      <c r="X5" s="934">
        <v>238</v>
      </c>
      <c r="Y5" s="1327">
        <f>'SEG A SUC'!D1193</f>
        <v>334</v>
      </c>
      <c r="Z5" s="1327">
        <f>'SEG A SUC'!E1193</f>
        <v>380</v>
      </c>
      <c r="AA5" s="1327">
        <f>'SEG A SUC'!F1193</f>
        <v>456</v>
      </c>
      <c r="AB5" s="1327">
        <f>'SEG A SUC'!G1193</f>
        <v>798</v>
      </c>
      <c r="AC5" s="1327">
        <f>'SEG A SUC'!H1193</f>
        <v>939</v>
      </c>
      <c r="AD5" s="1327">
        <f>'SEG A SUC'!B1255</f>
        <v>759</v>
      </c>
      <c r="AE5" s="1327">
        <f>'SEG A SUC'!C1255</f>
        <v>332</v>
      </c>
      <c r="AF5" s="1327">
        <f>'SEG A SUC'!D1255</f>
        <v>319</v>
      </c>
      <c r="AG5" s="1327">
        <f>'SEG A SUC'!E1255</f>
        <v>237</v>
      </c>
      <c r="AH5" s="1327">
        <f>'SEG A SUC'!F1255</f>
        <v>278</v>
      </c>
      <c r="AI5" s="1327">
        <f>'SEG A SUC'!G1255</f>
        <v>433</v>
      </c>
      <c r="AJ5" s="1327">
        <f>'SEG A SUC'!H1255</f>
        <v>585</v>
      </c>
      <c r="AK5" s="1327">
        <f>'SEG A SUC'!B1317</f>
        <v>592</v>
      </c>
      <c r="AL5" s="1327">
        <f>'SEG A SUC'!C1317</f>
        <v>210</v>
      </c>
      <c r="AM5" s="1327">
        <f>'SEG A SUC'!D1317</f>
        <v>210</v>
      </c>
      <c r="AN5" s="1327">
        <f>'SEG A SUC'!E1317</f>
        <v>296</v>
      </c>
      <c r="AO5" s="1327">
        <f>'SEG A SUC'!F1317</f>
        <v>386</v>
      </c>
      <c r="AP5" s="1327">
        <f>'SEG A SUC'!G1317</f>
        <v>590</v>
      </c>
      <c r="AQ5" s="1327">
        <f>'SEG A SUC'!H1317</f>
        <v>833</v>
      </c>
      <c r="AR5" s="1327">
        <f>'SEG A SUC'!B1379</f>
        <v>789</v>
      </c>
      <c r="AS5" s="1327">
        <f>'SEG A SUC'!C1379</f>
        <v>611</v>
      </c>
      <c r="AT5" s="1327">
        <f>'SEG A SUC'!D1379</f>
        <v>303</v>
      </c>
      <c r="AU5" s="1327">
        <f>'SEG A SUC'!E1379</f>
        <v>301</v>
      </c>
      <c r="AV5" s="1327">
        <f>'SEG A SUC'!F1379</f>
        <v>351</v>
      </c>
      <c r="AW5" s="1327">
        <f>'SEG A SUC'!G1379</f>
        <v>470</v>
      </c>
      <c r="AX5" s="1327">
        <f>'SEG A SUC'!H1379</f>
        <v>668</v>
      </c>
      <c r="AY5" s="1327">
        <f>'SEG A SUC'!B1441</f>
        <v>668</v>
      </c>
      <c r="AZ5" s="1327">
        <f>'SEG A SUC'!C1441</f>
        <v>284</v>
      </c>
      <c r="BA5" s="1327">
        <v>255</v>
      </c>
      <c r="BB5" s="1327">
        <v>298</v>
      </c>
      <c r="BC5" s="1327">
        <v>366</v>
      </c>
      <c r="BD5" s="1327">
        <v>363</v>
      </c>
      <c r="BE5" s="1327">
        <v>652</v>
      </c>
      <c r="BF5" s="1327">
        <v>625</v>
      </c>
      <c r="BG5" s="1327">
        <v>312</v>
      </c>
      <c r="BH5" s="1327">
        <v>388</v>
      </c>
      <c r="BI5" s="1327">
        <v>377</v>
      </c>
      <c r="BJ5" s="1327">
        <v>479</v>
      </c>
      <c r="BK5" s="1327">
        <v>543</v>
      </c>
      <c r="BL5" s="1327">
        <v>768</v>
      </c>
      <c r="BM5" s="1327">
        <v>772</v>
      </c>
      <c r="BN5" s="1327">
        <v>369</v>
      </c>
      <c r="BO5" s="1327">
        <v>428</v>
      </c>
      <c r="BP5" s="1327">
        <v>507</v>
      </c>
      <c r="BQ5" s="1327">
        <v>534</v>
      </c>
      <c r="BR5" s="1327">
        <v>650</v>
      </c>
      <c r="BS5" s="1327">
        <v>837</v>
      </c>
      <c r="BT5" s="1327">
        <v>890</v>
      </c>
      <c r="BU5" s="1327">
        <v>603</v>
      </c>
      <c r="BV5" s="1327">
        <v>408</v>
      </c>
      <c r="BW5" s="1327">
        <v>661</v>
      </c>
      <c r="BX5" s="1327">
        <v>738</v>
      </c>
      <c r="BY5" s="1327">
        <v>634</v>
      </c>
      <c r="BZ5" s="1327">
        <v>1035</v>
      </c>
      <c r="CA5" s="1327">
        <v>1105</v>
      </c>
      <c r="CB5" s="1327">
        <v>872</v>
      </c>
      <c r="CC5" s="1327">
        <v>962</v>
      </c>
      <c r="CD5" s="1327">
        <v>1132</v>
      </c>
      <c r="CE5" s="1327">
        <v>1165</v>
      </c>
      <c r="CF5" s="1327">
        <v>640</v>
      </c>
      <c r="CG5" s="1327">
        <v>0</v>
      </c>
      <c r="CH5" s="1327">
        <v>655</v>
      </c>
      <c r="CI5" s="1327">
        <v>462</v>
      </c>
      <c r="CJ5" s="1327">
        <v>426</v>
      </c>
      <c r="CK5" s="1327">
        <v>581</v>
      </c>
      <c r="CL5" s="1327">
        <v>715</v>
      </c>
      <c r="CM5" s="1327">
        <v>552</v>
      </c>
    </row>
    <row r="6" spans="1:91" ht="16.5">
      <c r="A6" s="463" t="s">
        <v>31</v>
      </c>
      <c r="B6" s="934">
        <v>258</v>
      </c>
      <c r="C6" s="934">
        <v>153</v>
      </c>
      <c r="D6" s="934">
        <v>170</v>
      </c>
      <c r="E6" s="934">
        <v>182</v>
      </c>
      <c r="F6" s="934">
        <v>241</v>
      </c>
      <c r="G6" s="934">
        <v>257</v>
      </c>
      <c r="H6" s="464">
        <v>517</v>
      </c>
      <c r="I6" s="934">
        <v>185</v>
      </c>
      <c r="J6" s="934">
        <v>195</v>
      </c>
      <c r="K6" s="934">
        <v>185</v>
      </c>
      <c r="L6" s="934">
        <v>227</v>
      </c>
      <c r="M6" s="934">
        <v>232</v>
      </c>
      <c r="N6" s="934">
        <v>346</v>
      </c>
      <c r="O6" s="464">
        <v>561</v>
      </c>
      <c r="P6" s="934">
        <v>225</v>
      </c>
      <c r="Q6" s="934">
        <v>177</v>
      </c>
      <c r="R6" s="934">
        <v>179</v>
      </c>
      <c r="S6" s="1325">
        <v>205</v>
      </c>
      <c r="T6" s="1327">
        <v>290</v>
      </c>
      <c r="U6" s="1327">
        <f>'SEG A SUC'!G1132</f>
        <v>288</v>
      </c>
      <c r="V6" s="1327">
        <f>'SEG A SUC'!H1132</f>
        <v>630</v>
      </c>
      <c r="W6" s="1327">
        <f>'SEG A SUC'!B1194</f>
        <v>255</v>
      </c>
      <c r="X6" s="934">
        <v>215</v>
      </c>
      <c r="Y6" s="1327">
        <f>'SEG A SUC'!D1194</f>
        <v>293</v>
      </c>
      <c r="Z6" s="1327">
        <f>'SEG A SUC'!E1194</f>
        <v>380</v>
      </c>
      <c r="AA6" s="1327">
        <f>'SEG A SUC'!F1194</f>
        <v>370</v>
      </c>
      <c r="AB6" s="1327">
        <f>'SEG A SUC'!G1194</f>
        <v>580</v>
      </c>
      <c r="AC6" s="1327">
        <f>'SEG A SUC'!H1194</f>
        <v>672</v>
      </c>
      <c r="AD6" s="1327">
        <f>'SEG A SUC'!B1256</f>
        <v>269</v>
      </c>
      <c r="AE6" s="1327">
        <f>'SEG A SUC'!C1256</f>
        <v>289</v>
      </c>
      <c r="AF6" s="1327">
        <f>'SEG A SUC'!D1256</f>
        <v>192</v>
      </c>
      <c r="AG6" s="1327">
        <f>'SEG A SUC'!E1256</f>
        <v>222</v>
      </c>
      <c r="AH6" s="1327">
        <f>'SEG A SUC'!F1256</f>
        <v>215</v>
      </c>
      <c r="AI6" s="1327">
        <f>'SEG A SUC'!G1256</f>
        <v>420</v>
      </c>
      <c r="AJ6" s="1327">
        <f>'SEG A SUC'!H1256</f>
        <v>519</v>
      </c>
      <c r="AK6" s="1327">
        <f>'SEG A SUC'!B1318</f>
        <v>281</v>
      </c>
      <c r="AL6" s="1327">
        <f>'SEG A SUC'!C1318</f>
        <v>181</v>
      </c>
      <c r="AM6" s="1327">
        <f>'SEG A SUC'!D1318</f>
        <v>149</v>
      </c>
      <c r="AN6" s="1327">
        <f>'SEG A SUC'!E1318</f>
        <v>203</v>
      </c>
      <c r="AO6" s="1327">
        <f>'SEG A SUC'!F1318</f>
        <v>259</v>
      </c>
      <c r="AP6" s="1327">
        <f>'SEG A SUC'!G1318</f>
        <v>505</v>
      </c>
      <c r="AQ6" s="1327">
        <f>'SEG A SUC'!H1318</f>
        <v>893</v>
      </c>
      <c r="AR6" s="1327">
        <f>'SEG A SUC'!B1380</f>
        <v>583</v>
      </c>
      <c r="AS6" s="1327">
        <f>'SEG A SUC'!C1380</f>
        <v>511</v>
      </c>
      <c r="AT6" s="1327">
        <f>'SEG A SUC'!D1380</f>
        <v>269</v>
      </c>
      <c r="AU6" s="1327">
        <f>'SEG A SUC'!E1380</f>
        <v>218</v>
      </c>
      <c r="AV6" s="1327">
        <f>'SEG A SUC'!F1380</f>
        <v>200</v>
      </c>
      <c r="AW6" s="1327">
        <f>'SEG A SUC'!G1380</f>
        <v>409</v>
      </c>
      <c r="AX6" s="1327">
        <f>'SEG A SUC'!H1380</f>
        <v>650</v>
      </c>
      <c r="AY6" s="1327">
        <f>'SEG A SUC'!B1442</f>
        <v>365</v>
      </c>
      <c r="AZ6" s="1327">
        <f>'SEG A SUC'!C1442</f>
        <v>506</v>
      </c>
      <c r="BA6" s="1327">
        <v>218</v>
      </c>
      <c r="BB6" s="1327">
        <v>240</v>
      </c>
      <c r="BC6" s="1327">
        <v>290</v>
      </c>
      <c r="BD6" s="1327">
        <v>132</v>
      </c>
      <c r="BE6" s="1327">
        <v>574</v>
      </c>
      <c r="BF6" s="1327">
        <v>354</v>
      </c>
      <c r="BG6" s="1327">
        <v>224</v>
      </c>
      <c r="BH6" s="1327">
        <v>325</v>
      </c>
      <c r="BI6" s="1327">
        <v>360</v>
      </c>
      <c r="BJ6" s="1327">
        <v>382</v>
      </c>
      <c r="BK6" s="1327">
        <v>534</v>
      </c>
      <c r="BL6" s="1327">
        <v>632</v>
      </c>
      <c r="BM6" s="1327">
        <v>564</v>
      </c>
      <c r="BN6" s="1327">
        <v>493</v>
      </c>
      <c r="BO6" s="1327">
        <v>429</v>
      </c>
      <c r="BP6" s="1327">
        <v>398</v>
      </c>
      <c r="BQ6" s="1327">
        <v>542</v>
      </c>
      <c r="BR6" s="1327">
        <v>760</v>
      </c>
      <c r="BS6" s="1327">
        <v>974</v>
      </c>
      <c r="BT6" s="1327">
        <v>980</v>
      </c>
      <c r="BU6" s="1327">
        <v>429</v>
      </c>
      <c r="BV6" s="1327">
        <v>505</v>
      </c>
      <c r="BW6" s="1327">
        <v>725</v>
      </c>
      <c r="BX6" s="1327">
        <v>424</v>
      </c>
      <c r="BY6" s="1327">
        <v>610</v>
      </c>
      <c r="BZ6" s="1327">
        <v>892</v>
      </c>
      <c r="CA6" s="1327">
        <v>863</v>
      </c>
      <c r="CB6" s="1327">
        <v>1255</v>
      </c>
      <c r="CC6" s="1327">
        <v>978</v>
      </c>
      <c r="CD6" s="1327">
        <v>974</v>
      </c>
      <c r="CE6" s="1327">
        <v>1152</v>
      </c>
      <c r="CF6" s="1327">
        <v>836</v>
      </c>
      <c r="CG6" s="1327">
        <v>0</v>
      </c>
      <c r="CH6" s="1327">
        <v>485</v>
      </c>
      <c r="CI6" s="1327">
        <v>537</v>
      </c>
      <c r="CJ6" s="1327">
        <v>356</v>
      </c>
      <c r="CK6" s="1327">
        <v>490</v>
      </c>
      <c r="CL6" s="1327">
        <v>590</v>
      </c>
      <c r="CM6" s="1327">
        <v>357</v>
      </c>
    </row>
    <row r="7" spans="1:91" ht="16.5">
      <c r="A7" s="463" t="s">
        <v>32</v>
      </c>
      <c r="B7" s="934">
        <v>140</v>
      </c>
      <c r="C7" s="934">
        <v>70</v>
      </c>
      <c r="D7" s="934">
        <v>192</v>
      </c>
      <c r="E7" s="934">
        <v>141</v>
      </c>
      <c r="F7" s="934">
        <v>175</v>
      </c>
      <c r="G7" s="934">
        <v>227</v>
      </c>
      <c r="H7" s="464">
        <v>270</v>
      </c>
      <c r="I7" s="934">
        <v>165</v>
      </c>
      <c r="J7" s="934">
        <v>95</v>
      </c>
      <c r="K7" s="934">
        <v>75</v>
      </c>
      <c r="L7" s="934">
        <v>142</v>
      </c>
      <c r="M7" s="934">
        <v>82</v>
      </c>
      <c r="N7" s="934">
        <v>149</v>
      </c>
      <c r="O7" s="464">
        <v>188</v>
      </c>
      <c r="P7" s="934">
        <v>149</v>
      </c>
      <c r="Q7" s="934">
        <v>80</v>
      </c>
      <c r="R7" s="934">
        <v>138</v>
      </c>
      <c r="S7" s="1325">
        <v>98</v>
      </c>
      <c r="T7" s="1327">
        <v>122</v>
      </c>
      <c r="U7" s="1327">
        <f>'SEG A SUC'!G1133</f>
        <v>267</v>
      </c>
      <c r="V7" s="1327">
        <f>'SEG A SUC'!H1133</f>
        <v>248</v>
      </c>
      <c r="W7" s="1327">
        <f>'SEG A SUC'!B1195</f>
        <v>134</v>
      </c>
      <c r="X7" s="934">
        <v>109</v>
      </c>
      <c r="Y7" s="1327">
        <f>'SEG A SUC'!D1195</f>
        <v>206</v>
      </c>
      <c r="Z7" s="1327">
        <f>'SEG A SUC'!E1195</f>
        <v>219</v>
      </c>
      <c r="AA7" s="1327">
        <f>'SEG A SUC'!F1195</f>
        <v>241</v>
      </c>
      <c r="AB7" s="1327">
        <f>'SEG A SUC'!G1195</f>
        <v>450</v>
      </c>
      <c r="AC7" s="1327">
        <f>'SEG A SUC'!H1195</f>
        <v>448</v>
      </c>
      <c r="AD7" s="1327">
        <f>'SEG A SUC'!B1257</f>
        <v>198</v>
      </c>
      <c r="AE7" s="1327">
        <f>'SEG A SUC'!C1257</f>
        <v>218</v>
      </c>
      <c r="AF7" s="1327">
        <f>'SEG A SUC'!D1257</f>
        <v>65</v>
      </c>
      <c r="AG7" s="1327">
        <f>'SEG A SUC'!E1257</f>
        <v>133</v>
      </c>
      <c r="AH7" s="1327">
        <f>'SEG A SUC'!F1257</f>
        <v>102</v>
      </c>
      <c r="AI7" s="1327">
        <f>'SEG A SUC'!G1257</f>
        <v>236</v>
      </c>
      <c r="AJ7" s="1327">
        <f>'SEG A SUC'!H1257</f>
        <v>162</v>
      </c>
      <c r="AK7" s="1327">
        <f>'SEG A SUC'!B1319</f>
        <v>167</v>
      </c>
      <c r="AL7" s="1327">
        <f>'SEG A SUC'!C1319</f>
        <v>119</v>
      </c>
      <c r="AM7" s="1327">
        <f>'SEG A SUC'!D1319</f>
        <v>68</v>
      </c>
      <c r="AN7" s="1327">
        <f>'SEG A SUC'!E1319</f>
        <v>191</v>
      </c>
      <c r="AO7" s="1327">
        <f>'SEG A SUC'!F1319</f>
        <v>73</v>
      </c>
      <c r="AP7" s="1327">
        <f>'SEG A SUC'!G1319</f>
        <v>238</v>
      </c>
      <c r="AQ7" s="1327">
        <f>'SEG A SUC'!H1319</f>
        <v>300</v>
      </c>
      <c r="AR7" s="1327">
        <f>'SEG A SUC'!B1381</f>
        <v>314</v>
      </c>
      <c r="AS7" s="1327">
        <f>'SEG A SUC'!C1381</f>
        <v>85</v>
      </c>
      <c r="AT7" s="1327">
        <f>'SEG A SUC'!D1381</f>
        <v>58</v>
      </c>
      <c r="AU7" s="1327">
        <f>'SEG A SUC'!E1381</f>
        <v>154</v>
      </c>
      <c r="AV7" s="1327">
        <f>'SEG A SUC'!F1381</f>
        <v>74</v>
      </c>
      <c r="AW7" s="1327">
        <f>'SEG A SUC'!G1381</f>
        <v>146</v>
      </c>
      <c r="AX7" s="1327">
        <f>'SEG A SUC'!H1381</f>
        <v>221</v>
      </c>
      <c r="AY7" s="1327">
        <f>'SEG A SUC'!B1443</f>
        <v>120</v>
      </c>
      <c r="AZ7" s="1327">
        <f>'SEG A SUC'!C1443</f>
        <v>123</v>
      </c>
      <c r="BA7" s="1327">
        <v>127</v>
      </c>
      <c r="BB7" s="1327">
        <v>175</v>
      </c>
      <c r="BC7" s="1327">
        <v>77</v>
      </c>
      <c r="BD7" s="1327">
        <v>122</v>
      </c>
      <c r="BE7" s="1327">
        <v>189</v>
      </c>
      <c r="BF7" s="1327">
        <v>197</v>
      </c>
      <c r="BG7" s="1327">
        <v>76</v>
      </c>
      <c r="BH7" s="1327">
        <v>99</v>
      </c>
      <c r="BI7" s="1327">
        <v>97</v>
      </c>
      <c r="BJ7" s="1327">
        <v>187</v>
      </c>
      <c r="BK7" s="1327">
        <v>217</v>
      </c>
      <c r="BL7" s="1327">
        <v>303</v>
      </c>
      <c r="BM7" s="1327">
        <v>209</v>
      </c>
      <c r="BN7" s="1327">
        <v>0</v>
      </c>
      <c r="BO7" s="1327">
        <v>0</v>
      </c>
      <c r="BP7" s="1327">
        <v>0</v>
      </c>
      <c r="BQ7" s="1327">
        <v>0</v>
      </c>
      <c r="BR7" s="1327">
        <v>0</v>
      </c>
      <c r="BS7" s="1327">
        <v>0</v>
      </c>
      <c r="BT7" s="1327">
        <v>0</v>
      </c>
      <c r="BU7" s="1327">
        <v>0</v>
      </c>
      <c r="BV7" s="1327">
        <v>0</v>
      </c>
      <c r="BW7" s="1327">
        <v>0</v>
      </c>
      <c r="BX7" s="1327">
        <v>0</v>
      </c>
      <c r="BY7" s="1327">
        <v>0</v>
      </c>
      <c r="BZ7" s="1327">
        <v>0</v>
      </c>
      <c r="CA7" s="1327">
        <v>0</v>
      </c>
      <c r="CB7" s="1327">
        <v>0</v>
      </c>
      <c r="CC7" s="1327">
        <v>0</v>
      </c>
      <c r="CD7" s="1327">
        <v>0</v>
      </c>
      <c r="CE7" s="1327">
        <v>0</v>
      </c>
      <c r="CF7" s="1327">
        <v>0</v>
      </c>
      <c r="CG7" s="1327">
        <v>0</v>
      </c>
      <c r="CH7" s="1327">
        <v>0</v>
      </c>
      <c r="CI7" s="1327">
        <v>0</v>
      </c>
      <c r="CJ7" s="1327">
        <v>0</v>
      </c>
      <c r="CK7" s="1327">
        <v>0</v>
      </c>
      <c r="CL7" s="1327">
        <v>0</v>
      </c>
      <c r="CM7" s="1327">
        <v>0</v>
      </c>
    </row>
    <row r="8" spans="1:91" ht="16.5">
      <c r="A8" s="463" t="s">
        <v>33</v>
      </c>
      <c r="B8" s="934">
        <v>43</v>
      </c>
      <c r="C8" s="934">
        <v>21</v>
      </c>
      <c r="D8" s="934">
        <v>24</v>
      </c>
      <c r="E8" s="934">
        <v>18</v>
      </c>
      <c r="F8" s="934">
        <v>37</v>
      </c>
      <c r="G8" s="934">
        <v>24</v>
      </c>
      <c r="H8" s="464">
        <v>50</v>
      </c>
      <c r="I8" s="934">
        <v>38</v>
      </c>
      <c r="J8" s="934">
        <v>25</v>
      </c>
      <c r="K8" s="934">
        <v>12</v>
      </c>
      <c r="L8" s="934">
        <v>32</v>
      </c>
      <c r="M8" s="934">
        <v>33</v>
      </c>
      <c r="N8" s="934">
        <v>26</v>
      </c>
      <c r="O8" s="464">
        <v>54</v>
      </c>
      <c r="P8" s="934">
        <v>37</v>
      </c>
      <c r="Q8" s="934">
        <v>16</v>
      </c>
      <c r="R8" s="934">
        <v>24</v>
      </c>
      <c r="S8" s="1325">
        <v>26</v>
      </c>
      <c r="T8" s="1327">
        <v>27</v>
      </c>
      <c r="U8" s="1327">
        <f>'SEG A SUC'!G1134</f>
        <v>31</v>
      </c>
      <c r="V8" s="1327">
        <f>'SEG A SUC'!H1134</f>
        <v>45</v>
      </c>
      <c r="W8" s="1327">
        <f>'SEG A SUC'!B1196</f>
        <v>47</v>
      </c>
      <c r="X8" s="934">
        <v>19</v>
      </c>
      <c r="Y8" s="1327">
        <f>'SEG A SUC'!D1196</f>
        <v>23</v>
      </c>
      <c r="Z8" s="1327">
        <f>'SEG A SUC'!E1196</f>
        <v>35</v>
      </c>
      <c r="AA8" s="1327">
        <f>'SEG A SUC'!F1196</f>
        <v>37</v>
      </c>
      <c r="AB8" s="1327">
        <f>'SEG A SUC'!G1196</f>
        <v>39</v>
      </c>
      <c r="AC8" s="1327">
        <f>'SEG A SUC'!H1196</f>
        <v>69</v>
      </c>
      <c r="AD8" s="1327">
        <f>'SEG A SUC'!B1258</f>
        <v>63</v>
      </c>
      <c r="AE8" s="1327">
        <f>'SEG A SUC'!C1258</f>
        <v>16</v>
      </c>
      <c r="AF8" s="1327">
        <f>'SEG A SUC'!D1258</f>
        <v>27</v>
      </c>
      <c r="AG8" s="1327">
        <f>'SEG A SUC'!E1258</f>
        <v>23</v>
      </c>
      <c r="AH8" s="1327">
        <f>'SEG A SUC'!F1258</f>
        <v>21</v>
      </c>
      <c r="AI8" s="1327">
        <f>'SEG A SUC'!G1258</f>
        <v>27</v>
      </c>
      <c r="AJ8" s="1327">
        <f>'SEG A SUC'!H1258</f>
        <v>38</v>
      </c>
      <c r="AK8" s="1327">
        <f>'SEG A SUC'!B1320</f>
        <v>31</v>
      </c>
      <c r="AL8" s="1327">
        <f>'SEG A SUC'!C1320</f>
        <v>25</v>
      </c>
      <c r="AM8" s="1327">
        <f>'SEG A SUC'!D1320</f>
        <v>23</v>
      </c>
      <c r="AN8" s="1327">
        <f>'SEG A SUC'!E1320</f>
        <v>30</v>
      </c>
      <c r="AO8" s="1327">
        <f>'SEG A SUC'!F1320</f>
        <v>43</v>
      </c>
      <c r="AP8" s="1327">
        <f>'SEG A SUC'!G1320</f>
        <v>46</v>
      </c>
      <c r="AQ8" s="1327">
        <f>'SEG A SUC'!H1320</f>
        <v>49</v>
      </c>
      <c r="AR8" s="1327">
        <f>'SEG A SUC'!B1382</f>
        <v>54</v>
      </c>
      <c r="AS8" s="1327">
        <f>'SEG A SUC'!C1382</f>
        <v>45</v>
      </c>
      <c r="AT8" s="1327">
        <f>'SEG A SUC'!D1382</f>
        <v>23</v>
      </c>
      <c r="AU8" s="1327">
        <f>'SEG A SUC'!E1382</f>
        <v>24</v>
      </c>
      <c r="AV8" s="1327">
        <f>'SEG A SUC'!F1382</f>
        <v>21</v>
      </c>
      <c r="AW8" s="1327">
        <f>'SEG A SUC'!G1382</f>
        <v>25</v>
      </c>
      <c r="AX8" s="1327">
        <f>'SEG A SUC'!H1382</f>
        <v>40</v>
      </c>
      <c r="AY8" s="1327">
        <f>'SEG A SUC'!B1444</f>
        <v>34</v>
      </c>
      <c r="AZ8" s="1327">
        <f>'SEG A SUC'!C1444</f>
        <v>26</v>
      </c>
      <c r="BA8" s="1327">
        <v>12</v>
      </c>
      <c r="BB8" s="1327">
        <v>25</v>
      </c>
      <c r="BC8" s="1327">
        <v>30</v>
      </c>
      <c r="BD8" s="1327">
        <v>22</v>
      </c>
      <c r="BE8" s="1327">
        <v>62</v>
      </c>
      <c r="BF8" s="1327">
        <v>37</v>
      </c>
      <c r="BG8" s="1327">
        <v>22</v>
      </c>
      <c r="BH8" s="1327">
        <v>37</v>
      </c>
      <c r="BI8" s="1327">
        <v>39</v>
      </c>
      <c r="BJ8" s="1327">
        <v>37</v>
      </c>
      <c r="BK8" s="1327">
        <v>37</v>
      </c>
      <c r="BL8" s="1327">
        <v>70</v>
      </c>
      <c r="BM8" s="1327">
        <v>67</v>
      </c>
      <c r="BN8" s="1327">
        <v>0</v>
      </c>
      <c r="BO8" s="1327">
        <v>0</v>
      </c>
      <c r="BP8" s="1327">
        <v>0</v>
      </c>
      <c r="BQ8" s="1327">
        <v>0</v>
      </c>
      <c r="BR8" s="1327">
        <v>0</v>
      </c>
      <c r="BS8" s="1327">
        <v>0</v>
      </c>
      <c r="BT8" s="1327">
        <v>0</v>
      </c>
      <c r="BU8" s="1327">
        <v>0</v>
      </c>
      <c r="BV8" s="1327">
        <v>0</v>
      </c>
      <c r="BW8" s="1327">
        <v>0</v>
      </c>
      <c r="BX8" s="1327">
        <v>0</v>
      </c>
      <c r="BY8" s="1327">
        <v>0</v>
      </c>
      <c r="BZ8" s="1327">
        <v>0</v>
      </c>
      <c r="CA8" s="1327">
        <v>0</v>
      </c>
      <c r="CB8" s="1327">
        <v>0</v>
      </c>
      <c r="CC8" s="1327">
        <v>0</v>
      </c>
      <c r="CD8" s="1327">
        <v>0</v>
      </c>
      <c r="CE8" s="1327">
        <v>0</v>
      </c>
      <c r="CF8" s="1327">
        <v>0</v>
      </c>
      <c r="CG8" s="1327">
        <v>0</v>
      </c>
      <c r="CH8" s="1327">
        <v>0</v>
      </c>
      <c r="CI8" s="1327">
        <v>0</v>
      </c>
      <c r="CJ8" s="1327">
        <v>0</v>
      </c>
      <c r="CK8" s="1327">
        <v>0</v>
      </c>
      <c r="CL8" s="1327">
        <v>0</v>
      </c>
      <c r="CM8" s="1327">
        <v>0</v>
      </c>
    </row>
    <row r="9" spans="1:91" ht="16.5">
      <c r="A9" s="463" t="s">
        <v>34</v>
      </c>
      <c r="B9" s="934">
        <v>32</v>
      </c>
      <c r="C9" s="934">
        <v>18</v>
      </c>
      <c r="D9" s="934">
        <v>18</v>
      </c>
      <c r="E9" s="934">
        <v>16</v>
      </c>
      <c r="F9" s="934">
        <v>23</v>
      </c>
      <c r="G9" s="934">
        <v>36</v>
      </c>
      <c r="H9" s="464">
        <v>62</v>
      </c>
      <c r="I9" s="934">
        <v>41</v>
      </c>
      <c r="J9" s="934">
        <v>25</v>
      </c>
      <c r="K9" s="934">
        <v>9</v>
      </c>
      <c r="L9" s="934">
        <v>25</v>
      </c>
      <c r="M9" s="934">
        <v>67</v>
      </c>
      <c r="N9" s="934">
        <v>57</v>
      </c>
      <c r="O9" s="464">
        <v>61</v>
      </c>
      <c r="P9" s="934">
        <v>66</v>
      </c>
      <c r="Q9" s="934">
        <v>36</v>
      </c>
      <c r="R9" s="934">
        <v>31</v>
      </c>
      <c r="S9" s="1325">
        <v>29</v>
      </c>
      <c r="T9" s="1327">
        <v>37</v>
      </c>
      <c r="U9" s="1327">
        <f>'SEG A SUC'!G1135</f>
        <v>33</v>
      </c>
      <c r="V9" s="1327">
        <f>'SEG A SUC'!H1135</f>
        <v>43</v>
      </c>
      <c r="W9" s="1327">
        <f>'SEG A SUC'!B1197</f>
        <v>44</v>
      </c>
      <c r="X9" s="934">
        <v>27</v>
      </c>
      <c r="Y9" s="1327">
        <f>'SEG A SUC'!D1197</f>
        <v>38</v>
      </c>
      <c r="Z9" s="1327">
        <f>'SEG A SUC'!E1197</f>
        <v>30</v>
      </c>
      <c r="AA9" s="1327">
        <f>'SEG A SUC'!F1197</f>
        <v>39</v>
      </c>
      <c r="AB9" s="1327">
        <f>'SEG A SUC'!G1197</f>
        <v>45</v>
      </c>
      <c r="AC9" s="1327">
        <f>'SEG A SUC'!H1197</f>
        <v>68</v>
      </c>
      <c r="AD9" s="1327">
        <f>'SEG A SUC'!B1259</f>
        <v>65</v>
      </c>
      <c r="AE9" s="1327">
        <f>'SEG A SUC'!C1259</f>
        <v>29</v>
      </c>
      <c r="AF9" s="1327">
        <f>'SEG A SUC'!D1259</f>
        <v>30</v>
      </c>
      <c r="AG9" s="1327">
        <f>'SEG A SUC'!E1259</f>
        <v>36</v>
      </c>
      <c r="AH9" s="1327">
        <f>'SEG A SUC'!F1259</f>
        <v>29</v>
      </c>
      <c r="AI9" s="1327">
        <f>'SEG A SUC'!G1259</f>
        <v>34</v>
      </c>
      <c r="AJ9" s="1327">
        <f>'SEG A SUC'!H1259</f>
        <v>35</v>
      </c>
      <c r="AK9" s="1327">
        <f>'SEG A SUC'!B1321</f>
        <v>41</v>
      </c>
      <c r="AL9" s="1327">
        <f>'SEG A SUC'!C1321</f>
        <v>22</v>
      </c>
      <c r="AM9" s="1327">
        <f>'SEG A SUC'!D1321</f>
        <v>27</v>
      </c>
      <c r="AN9" s="1327">
        <f>'SEG A SUC'!E1321</f>
        <v>42</v>
      </c>
      <c r="AO9" s="1327">
        <f>'SEG A SUC'!F1321</f>
        <v>49</v>
      </c>
      <c r="AP9" s="1327">
        <f>'SEG A SUC'!G1321</f>
        <v>71</v>
      </c>
      <c r="AQ9" s="1327">
        <f>'SEG A SUC'!H1321</f>
        <v>77</v>
      </c>
      <c r="AR9" s="1327">
        <f>'SEG A SUC'!B1383</f>
        <v>82</v>
      </c>
      <c r="AS9" s="1327">
        <f>'SEG A SUC'!C1383</f>
        <v>52</v>
      </c>
      <c r="AT9" s="1327">
        <f>'SEG A SUC'!D1383</f>
        <v>42</v>
      </c>
      <c r="AU9" s="1327">
        <f>'SEG A SUC'!E1383</f>
        <v>32</v>
      </c>
      <c r="AV9" s="1327">
        <f>'SEG A SUC'!F1383</f>
        <v>26</v>
      </c>
      <c r="AW9" s="1327">
        <f>'SEG A SUC'!G1383</f>
        <v>27</v>
      </c>
      <c r="AX9" s="1327">
        <f>'SEG A SUC'!H1383</f>
        <v>42</v>
      </c>
      <c r="AY9" s="1327">
        <f>'SEG A SUC'!B1445</f>
        <v>41</v>
      </c>
      <c r="AZ9" s="1327">
        <f>'SEG A SUC'!C1445</f>
        <v>28</v>
      </c>
      <c r="BA9" s="1327">
        <v>23</v>
      </c>
      <c r="BB9" s="1327">
        <v>26</v>
      </c>
      <c r="BC9" s="1327">
        <v>28</v>
      </c>
      <c r="BD9" s="1327">
        <v>33</v>
      </c>
      <c r="BE9" s="1327">
        <v>48</v>
      </c>
      <c r="BF9" s="1327">
        <v>52</v>
      </c>
      <c r="BG9" s="1327">
        <v>24</v>
      </c>
      <c r="BH9" s="1327">
        <v>42</v>
      </c>
      <c r="BI9" s="1327">
        <v>38</v>
      </c>
      <c r="BJ9" s="1327">
        <v>46</v>
      </c>
      <c r="BK9" s="1327">
        <v>42</v>
      </c>
      <c r="BL9" s="1327">
        <v>57</v>
      </c>
      <c r="BM9" s="1327">
        <v>48</v>
      </c>
      <c r="BN9" s="1327">
        <v>0</v>
      </c>
      <c r="BO9" s="1327">
        <v>0</v>
      </c>
      <c r="BP9" s="1327">
        <v>0</v>
      </c>
      <c r="BQ9" s="1327">
        <v>0</v>
      </c>
      <c r="BR9" s="1327">
        <v>0</v>
      </c>
      <c r="BS9" s="1327">
        <v>0</v>
      </c>
      <c r="BT9" s="1327">
        <v>0</v>
      </c>
      <c r="BU9" s="1327">
        <v>0</v>
      </c>
      <c r="BV9" s="1327">
        <v>0</v>
      </c>
      <c r="BW9" s="1327">
        <v>0</v>
      </c>
      <c r="BX9" s="1327">
        <v>0</v>
      </c>
      <c r="BY9" s="1327">
        <v>0</v>
      </c>
      <c r="BZ9" s="1327">
        <v>0</v>
      </c>
      <c r="CA9" s="1327">
        <v>0</v>
      </c>
      <c r="CB9" s="1327">
        <v>0</v>
      </c>
      <c r="CC9" s="1327">
        <v>0</v>
      </c>
      <c r="CD9" s="1327">
        <v>0</v>
      </c>
      <c r="CE9" s="1327">
        <v>0</v>
      </c>
      <c r="CF9" s="1327">
        <v>0</v>
      </c>
      <c r="CG9" s="1327">
        <v>0</v>
      </c>
      <c r="CH9" s="1327">
        <v>0</v>
      </c>
      <c r="CI9" s="1327">
        <v>0</v>
      </c>
      <c r="CJ9" s="1327">
        <v>0</v>
      </c>
      <c r="CK9" s="1327">
        <v>0</v>
      </c>
      <c r="CL9" s="1327">
        <v>0</v>
      </c>
      <c r="CM9" s="1327">
        <v>0</v>
      </c>
    </row>
    <row r="10" spans="1:91" ht="16.5">
      <c r="A10" s="463" t="s">
        <v>35</v>
      </c>
      <c r="B10" s="934">
        <v>255</v>
      </c>
      <c r="C10" s="934">
        <v>23</v>
      </c>
      <c r="D10" s="934">
        <v>64</v>
      </c>
      <c r="E10" s="934">
        <v>52</v>
      </c>
      <c r="F10" s="934">
        <v>54</v>
      </c>
      <c r="G10" s="934">
        <v>154</v>
      </c>
      <c r="H10" s="464">
        <v>233</v>
      </c>
      <c r="I10" s="934">
        <v>194</v>
      </c>
      <c r="J10" s="934">
        <v>55</v>
      </c>
      <c r="K10" s="934">
        <v>50</v>
      </c>
      <c r="L10" s="934">
        <v>50</v>
      </c>
      <c r="M10" s="934">
        <v>73</v>
      </c>
      <c r="N10" s="934">
        <v>129</v>
      </c>
      <c r="O10" s="464">
        <v>258</v>
      </c>
      <c r="P10" s="934">
        <v>236</v>
      </c>
      <c r="Q10" s="934">
        <v>52</v>
      </c>
      <c r="R10" s="934">
        <v>38</v>
      </c>
      <c r="S10" s="1325">
        <v>67</v>
      </c>
      <c r="T10" s="1327">
        <v>79</v>
      </c>
      <c r="U10" s="1327">
        <f>'SEG A SUC'!G1136</f>
        <v>216</v>
      </c>
      <c r="V10" s="1327">
        <f>'SEG A SUC'!H1136</f>
        <v>235</v>
      </c>
      <c r="W10" s="1327">
        <f>'SEG A SUC'!B1198</f>
        <v>262</v>
      </c>
      <c r="X10" s="934">
        <v>35</v>
      </c>
      <c r="Y10" s="1327">
        <f>'SEG A SUC'!D1198</f>
        <v>56</v>
      </c>
      <c r="Z10" s="1327">
        <f>'SEG A SUC'!E1198</f>
        <v>62</v>
      </c>
      <c r="AA10" s="1327">
        <f>'SEG A SUC'!F1198</f>
        <v>76</v>
      </c>
      <c r="AB10" s="1327">
        <f>'SEG A SUC'!G1198</f>
        <v>150</v>
      </c>
      <c r="AC10" s="1327">
        <f>'SEG A SUC'!H1198</f>
        <v>351</v>
      </c>
      <c r="AD10" s="1327">
        <f>'SEG A SUC'!B1260</f>
        <v>135</v>
      </c>
      <c r="AE10" s="1327">
        <f>'SEG A SUC'!C1260</f>
        <v>60</v>
      </c>
      <c r="AF10" s="1327">
        <f>'SEG A SUC'!D1260</f>
        <v>85</v>
      </c>
      <c r="AG10" s="1327">
        <f>'SEG A SUC'!E1260</f>
        <v>85</v>
      </c>
      <c r="AH10" s="1327">
        <f>'SEG A SUC'!F1260</f>
        <v>15</v>
      </c>
      <c r="AI10" s="1327">
        <f>'SEG A SUC'!G1260</f>
        <v>48</v>
      </c>
      <c r="AJ10" s="1327">
        <f>'SEG A SUC'!H1260</f>
        <v>240</v>
      </c>
      <c r="AK10" s="1327">
        <f>'SEG A SUC'!B1322</f>
        <v>149</v>
      </c>
      <c r="AL10" s="1327">
        <f>'SEG A SUC'!C1322</f>
        <v>24</v>
      </c>
      <c r="AM10" s="1327">
        <f>'SEG A SUC'!D1322</f>
        <v>37</v>
      </c>
      <c r="AN10" s="1327">
        <f>'SEG A SUC'!E1322</f>
        <v>54</v>
      </c>
      <c r="AO10" s="1327">
        <f>'SEG A SUC'!F1322</f>
        <v>103</v>
      </c>
      <c r="AP10" s="1327">
        <f>'SEG A SUC'!G1322</f>
        <v>189</v>
      </c>
      <c r="AQ10" s="1327">
        <f>'SEG A SUC'!H1322</f>
        <v>321</v>
      </c>
      <c r="AR10" s="1327">
        <f>'SEG A SUC'!B1384</f>
        <v>301</v>
      </c>
      <c r="AS10" s="1327">
        <f>'SEG A SUC'!C1384</f>
        <v>227</v>
      </c>
      <c r="AT10" s="1327">
        <f>'SEG A SUC'!D1384</f>
        <v>100</v>
      </c>
      <c r="AU10" s="1327">
        <f>'SEG A SUC'!E1384</f>
        <v>33</v>
      </c>
      <c r="AV10" s="1327">
        <f>'SEG A SUC'!F1384</f>
        <v>41</v>
      </c>
      <c r="AW10" s="1327">
        <f>'SEG A SUC'!G1384</f>
        <v>73</v>
      </c>
      <c r="AX10" s="1327">
        <f>'SEG A SUC'!H1384</f>
        <v>216</v>
      </c>
      <c r="AY10" s="1327">
        <f>'SEG A SUC'!B1446</f>
        <v>252</v>
      </c>
      <c r="AZ10" s="1327">
        <f>'SEG A SUC'!C1446</f>
        <v>56</v>
      </c>
      <c r="BA10" s="1327">
        <v>78</v>
      </c>
      <c r="BB10" s="1327">
        <v>63</v>
      </c>
      <c r="BC10" s="1327">
        <v>80</v>
      </c>
      <c r="BD10" s="1327">
        <v>76</v>
      </c>
      <c r="BE10" s="1327">
        <v>213</v>
      </c>
      <c r="BF10" s="1327">
        <v>236</v>
      </c>
      <c r="BG10" s="1327">
        <v>41</v>
      </c>
      <c r="BH10" s="1327">
        <v>60</v>
      </c>
      <c r="BI10" s="1327">
        <v>100</v>
      </c>
      <c r="BJ10" s="1327">
        <v>105</v>
      </c>
      <c r="BK10" s="1327">
        <v>204</v>
      </c>
      <c r="BL10" s="1327">
        <v>421</v>
      </c>
      <c r="BM10" s="1327">
        <v>318</v>
      </c>
      <c r="BN10" s="1327">
        <v>0</v>
      </c>
      <c r="BO10" s="1327">
        <v>0</v>
      </c>
      <c r="BP10" s="1327">
        <v>0</v>
      </c>
      <c r="BQ10" s="1327">
        <v>0</v>
      </c>
      <c r="BR10" s="1327">
        <v>0</v>
      </c>
      <c r="BS10" s="1327">
        <v>0</v>
      </c>
      <c r="BT10" s="1327">
        <v>0</v>
      </c>
      <c r="BU10" s="1327">
        <v>0</v>
      </c>
      <c r="BV10" s="1327">
        <v>0</v>
      </c>
      <c r="BW10" s="1327">
        <v>0</v>
      </c>
      <c r="BX10" s="1327">
        <v>0</v>
      </c>
      <c r="BY10" s="1327">
        <v>0</v>
      </c>
      <c r="BZ10" s="1327">
        <v>0</v>
      </c>
      <c r="CA10" s="1327">
        <v>0</v>
      </c>
      <c r="CB10" s="1327">
        <v>0</v>
      </c>
      <c r="CC10" s="1327">
        <v>0</v>
      </c>
      <c r="CD10" s="1327">
        <v>0</v>
      </c>
      <c r="CE10" s="1327">
        <v>0</v>
      </c>
      <c r="CF10" s="1327">
        <v>0</v>
      </c>
      <c r="CG10" s="1327">
        <v>0</v>
      </c>
      <c r="CH10" s="1327">
        <v>0</v>
      </c>
      <c r="CI10" s="1327">
        <v>0</v>
      </c>
      <c r="CJ10" s="1327">
        <v>0</v>
      </c>
      <c r="CK10" s="1327">
        <v>0</v>
      </c>
      <c r="CL10" s="1327">
        <v>0</v>
      </c>
      <c r="CM10" s="1327">
        <v>0</v>
      </c>
    </row>
    <row r="11" spans="1:91" ht="16.5">
      <c r="A11" s="463" t="s">
        <v>36</v>
      </c>
      <c r="B11" s="934">
        <v>90</v>
      </c>
      <c r="C11" s="934">
        <v>49</v>
      </c>
      <c r="D11" s="934">
        <v>53</v>
      </c>
      <c r="E11" s="934">
        <v>55</v>
      </c>
      <c r="F11" s="934">
        <v>85</v>
      </c>
      <c r="G11" s="934">
        <v>92</v>
      </c>
      <c r="H11" s="464">
        <v>135</v>
      </c>
      <c r="I11" s="934">
        <v>76</v>
      </c>
      <c r="J11" s="934">
        <v>52</v>
      </c>
      <c r="K11" s="934">
        <v>74</v>
      </c>
      <c r="L11" s="934">
        <v>59</v>
      </c>
      <c r="M11" s="934">
        <v>67</v>
      </c>
      <c r="N11" s="934">
        <v>103</v>
      </c>
      <c r="O11" s="464">
        <v>144</v>
      </c>
      <c r="P11" s="934">
        <v>111</v>
      </c>
      <c r="Q11" s="934">
        <v>48</v>
      </c>
      <c r="R11" s="934">
        <v>50</v>
      </c>
      <c r="S11" s="1325">
        <v>105</v>
      </c>
      <c r="T11" s="1327">
        <v>48</v>
      </c>
      <c r="U11" s="1327">
        <f>'SEG A SUC'!G1137</f>
        <v>107</v>
      </c>
      <c r="V11" s="1327">
        <f>'SEG A SUC'!H1137</f>
        <v>146</v>
      </c>
      <c r="W11" s="1327">
        <f>'SEG A SUC'!B1199</f>
        <v>113</v>
      </c>
      <c r="X11" s="934">
        <v>45</v>
      </c>
      <c r="Y11" s="1327">
        <f>'SEG A SUC'!D1199</f>
        <v>58</v>
      </c>
      <c r="Z11" s="1327">
        <f>'SEG A SUC'!E1199</f>
        <v>76</v>
      </c>
      <c r="AA11" s="1327">
        <f>'SEG A SUC'!F1199</f>
        <v>96</v>
      </c>
      <c r="AB11" s="1327">
        <f>'SEG A SUC'!G1199</f>
        <v>136</v>
      </c>
      <c r="AC11" s="1327">
        <f>'SEG A SUC'!H1199</f>
        <v>152</v>
      </c>
      <c r="AD11" s="1327">
        <f>'SEG A SUC'!B1261</f>
        <v>108</v>
      </c>
      <c r="AE11" s="1327">
        <f>'SEG A SUC'!C1261</f>
        <v>54</v>
      </c>
      <c r="AF11" s="1327">
        <f>'SEG A SUC'!D1261</f>
        <v>54</v>
      </c>
      <c r="AG11" s="1327">
        <f>'SEG A SUC'!E1261</f>
        <v>46</v>
      </c>
      <c r="AH11" s="1327">
        <f>'SEG A SUC'!F1261</f>
        <v>55</v>
      </c>
      <c r="AI11" s="1327">
        <f>'SEG A SUC'!G1261</f>
        <v>84</v>
      </c>
      <c r="AJ11" s="1327">
        <f>'SEG A SUC'!H1261</f>
        <v>119</v>
      </c>
      <c r="AK11" s="1327">
        <f>'SEG A SUC'!B1323</f>
        <v>128</v>
      </c>
      <c r="AL11" s="1327">
        <f>'SEG A SUC'!C1323</f>
        <v>41</v>
      </c>
      <c r="AM11" s="1327">
        <f>'SEG A SUC'!D1323</f>
        <v>52</v>
      </c>
      <c r="AN11" s="1327">
        <f>'SEG A SUC'!E1323</f>
        <v>61</v>
      </c>
      <c r="AO11" s="1327">
        <f>'SEG A SUC'!F1323</f>
        <v>94</v>
      </c>
      <c r="AP11" s="1327">
        <f>'SEG A SUC'!G1323</f>
        <v>114</v>
      </c>
      <c r="AQ11" s="1327">
        <f>'SEG A SUC'!H1323</f>
        <v>177</v>
      </c>
      <c r="AR11" s="1327">
        <f>'SEG A SUC'!B1385</f>
        <v>162</v>
      </c>
      <c r="AS11" s="1327">
        <f>'SEG A SUC'!C1385</f>
        <v>144</v>
      </c>
      <c r="AT11" s="1327">
        <f>'SEG A SUC'!D1385</f>
        <v>98</v>
      </c>
      <c r="AU11" s="1327">
        <f>'SEG A SUC'!E1385</f>
        <v>64</v>
      </c>
      <c r="AV11" s="1327">
        <f>'SEG A SUC'!F1385</f>
        <v>62</v>
      </c>
      <c r="AW11" s="1327">
        <f>'SEG A SUC'!G1385</f>
        <v>89</v>
      </c>
      <c r="AX11" s="1327">
        <f>'SEG A SUC'!H1385</f>
        <v>120</v>
      </c>
      <c r="AY11" s="1327">
        <f>'SEG A SUC'!B1447</f>
        <v>132</v>
      </c>
      <c r="AZ11" s="1327">
        <f>'SEG A SUC'!C1447</f>
        <v>72</v>
      </c>
      <c r="BA11" s="1327">
        <v>60</v>
      </c>
      <c r="BB11" s="1327">
        <v>64</v>
      </c>
      <c r="BC11" s="1327">
        <v>56</v>
      </c>
      <c r="BD11" s="1327">
        <v>86</v>
      </c>
      <c r="BE11" s="1327">
        <v>120</v>
      </c>
      <c r="BF11" s="1327">
        <v>92</v>
      </c>
      <c r="BG11" s="1327">
        <v>64</v>
      </c>
      <c r="BH11" s="1327">
        <v>94</v>
      </c>
      <c r="BI11" s="1327">
        <v>102</v>
      </c>
      <c r="BJ11" s="1327">
        <v>121</v>
      </c>
      <c r="BK11" s="1327">
        <v>117</v>
      </c>
      <c r="BL11" s="1327">
        <v>173</v>
      </c>
      <c r="BM11" s="1327">
        <v>135</v>
      </c>
      <c r="BN11" s="1327">
        <v>0</v>
      </c>
      <c r="BO11" s="1327">
        <v>0</v>
      </c>
      <c r="BP11" s="1327">
        <v>0</v>
      </c>
      <c r="BQ11" s="1327">
        <v>0</v>
      </c>
      <c r="BR11" s="1327">
        <v>0</v>
      </c>
      <c r="BS11" s="1327">
        <v>0</v>
      </c>
      <c r="BT11" s="1327">
        <v>0</v>
      </c>
      <c r="BU11" s="1327">
        <v>0</v>
      </c>
      <c r="BV11" s="1327">
        <v>0</v>
      </c>
      <c r="BW11" s="1327">
        <v>0</v>
      </c>
      <c r="BX11" s="1327">
        <v>0</v>
      </c>
      <c r="BY11" s="1327">
        <v>0</v>
      </c>
      <c r="BZ11" s="1327">
        <v>0</v>
      </c>
      <c r="CA11" s="1327">
        <v>0</v>
      </c>
      <c r="CB11" s="1327">
        <v>0</v>
      </c>
      <c r="CC11" s="1327">
        <v>0</v>
      </c>
      <c r="CD11" s="1327">
        <v>0</v>
      </c>
      <c r="CE11" s="1327">
        <v>0</v>
      </c>
      <c r="CF11" s="1327">
        <v>0</v>
      </c>
      <c r="CG11" s="1327">
        <v>0</v>
      </c>
      <c r="CH11" s="1327">
        <v>0</v>
      </c>
      <c r="CI11" s="1327">
        <v>0</v>
      </c>
      <c r="CJ11" s="1327">
        <v>0</v>
      </c>
      <c r="CK11" s="1327">
        <v>0</v>
      </c>
      <c r="CL11" s="1327">
        <v>0</v>
      </c>
      <c r="CM11" s="132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7"/>
  <sheetViews>
    <sheetView topLeftCell="A52" workbookViewId="0">
      <selection activeCell="E54" sqref="E54"/>
    </sheetView>
  </sheetViews>
  <sheetFormatPr defaultColWidth="9.140625" defaultRowHeight="15"/>
  <cols>
    <col min="2" max="2" width="11.7109375" customWidth="1"/>
    <col min="3" max="3" width="15.42578125" customWidth="1"/>
    <col min="4" max="4" width="12.42578125" customWidth="1"/>
    <col min="5" max="5" width="29.85546875" customWidth="1"/>
    <col min="6" max="6" width="12.42578125" customWidth="1"/>
    <col min="7" max="7" width="15.28515625" customWidth="1"/>
    <col min="8" max="8" width="14.7109375" customWidth="1"/>
    <col min="9" max="9" width="15.85546875" customWidth="1"/>
    <col min="10" max="10" width="11.140625" customWidth="1"/>
    <col min="11" max="11" width="20.5703125" customWidth="1"/>
    <col min="12" max="12" width="11.140625" customWidth="1"/>
  </cols>
  <sheetData>
    <row r="1" spans="1:12" ht="15" customHeight="1">
      <c r="A1" s="1486" t="s">
        <v>39</v>
      </c>
      <c r="B1" s="1487"/>
      <c r="C1" s="1487"/>
      <c r="D1" s="1487"/>
      <c r="E1" s="1487"/>
      <c r="F1" s="1487"/>
      <c r="G1" s="1487"/>
      <c r="H1" s="1487"/>
      <c r="I1" s="1487"/>
      <c r="J1" s="1487"/>
      <c r="K1" s="1487"/>
      <c r="L1" s="1487"/>
    </row>
    <row r="2" spans="1:12" ht="15" customHeight="1">
      <c r="A2" s="1486"/>
      <c r="B2" s="1487"/>
      <c r="C2" s="1487"/>
      <c r="D2" s="1487"/>
      <c r="E2" s="1487"/>
      <c r="F2" s="1487"/>
      <c r="G2" s="1487"/>
      <c r="H2" s="1487"/>
      <c r="I2" s="1487"/>
      <c r="J2" s="1487"/>
      <c r="K2" s="1487"/>
      <c r="L2" s="1487"/>
    </row>
    <row r="3" spans="1:12" ht="39.75" customHeight="1">
      <c r="A3" s="97" t="s">
        <v>40</v>
      </c>
      <c r="B3" s="98" t="s">
        <v>41</v>
      </c>
      <c r="C3" s="98" t="s">
        <v>42</v>
      </c>
      <c r="D3" s="98" t="s">
        <v>43</v>
      </c>
      <c r="E3" s="98" t="s">
        <v>44</v>
      </c>
      <c r="F3" s="98" t="s">
        <v>45</v>
      </c>
      <c r="G3" s="98" t="s">
        <v>46</v>
      </c>
      <c r="H3" s="1493" t="s">
        <v>47</v>
      </c>
      <c r="I3" s="1493" t="s">
        <v>48</v>
      </c>
      <c r="J3" s="1493" t="s">
        <v>49</v>
      </c>
      <c r="K3" s="1480" t="s">
        <v>50</v>
      </c>
      <c r="L3" s="1480" t="s">
        <v>51</v>
      </c>
    </row>
    <row r="4" spans="1:12" ht="15.75" customHeight="1">
      <c r="A4" s="99">
        <v>26</v>
      </c>
      <c r="B4" s="100">
        <v>27</v>
      </c>
      <c r="C4" s="100">
        <v>28</v>
      </c>
      <c r="D4" s="100">
        <v>29</v>
      </c>
      <c r="E4" s="100">
        <v>30</v>
      </c>
      <c r="F4" s="100">
        <v>1</v>
      </c>
      <c r="G4" s="100">
        <v>2</v>
      </c>
      <c r="H4" s="1494"/>
      <c r="I4" s="1495"/>
      <c r="J4" s="1495"/>
      <c r="K4" s="1481"/>
      <c r="L4" s="1481"/>
    </row>
    <row r="5" spans="1:12" ht="33">
      <c r="A5" s="101" t="s">
        <v>52</v>
      </c>
      <c r="B5" s="102" t="s">
        <v>52</v>
      </c>
      <c r="C5" s="102" t="s">
        <v>52</v>
      </c>
      <c r="D5" s="102" t="s">
        <v>52</v>
      </c>
      <c r="E5" s="103" t="s">
        <v>53</v>
      </c>
      <c r="F5" s="102" t="s">
        <v>52</v>
      </c>
      <c r="G5" s="102" t="s">
        <v>52</v>
      </c>
      <c r="H5" s="103" t="s">
        <v>54</v>
      </c>
      <c r="I5" s="103" t="s">
        <v>52</v>
      </c>
      <c r="J5" s="103" t="s">
        <v>55</v>
      </c>
      <c r="K5" s="139" t="s">
        <v>56</v>
      </c>
      <c r="L5" s="61" t="s">
        <v>57</v>
      </c>
    </row>
    <row r="6" spans="1:12" ht="33">
      <c r="A6" s="101" t="s">
        <v>52</v>
      </c>
      <c r="B6" s="103" t="s">
        <v>58</v>
      </c>
      <c r="C6" s="103" t="s">
        <v>58</v>
      </c>
      <c r="D6" s="102" t="s">
        <v>52</v>
      </c>
      <c r="E6" s="102" t="s">
        <v>52</v>
      </c>
      <c r="F6" s="102" t="s">
        <v>52</v>
      </c>
      <c r="G6" s="102" t="s">
        <v>52</v>
      </c>
      <c r="H6" s="103" t="s">
        <v>59</v>
      </c>
      <c r="I6" s="103" t="s">
        <v>55</v>
      </c>
      <c r="J6" s="103" t="s">
        <v>55</v>
      </c>
      <c r="K6" s="139" t="s">
        <v>56</v>
      </c>
      <c r="L6" s="141">
        <v>6577.59</v>
      </c>
    </row>
    <row r="7" spans="1:12" ht="33">
      <c r="A7" s="1488" t="s">
        <v>60</v>
      </c>
      <c r="B7" s="1489"/>
      <c r="C7" s="1489"/>
      <c r="D7" s="1489"/>
      <c r="E7" s="1489"/>
      <c r="F7" s="1489"/>
      <c r="G7" s="1491"/>
      <c r="H7" s="103" t="s">
        <v>59</v>
      </c>
      <c r="I7" s="103" t="s">
        <v>52</v>
      </c>
      <c r="J7" s="103" t="s">
        <v>55</v>
      </c>
      <c r="K7" s="139" t="s">
        <v>56</v>
      </c>
      <c r="L7" s="61"/>
    </row>
    <row r="8" spans="1:12" ht="15" customHeight="1">
      <c r="A8" s="101" t="s">
        <v>61</v>
      </c>
      <c r="B8" s="102" t="s">
        <v>52</v>
      </c>
      <c r="C8" s="102" t="s">
        <v>52</v>
      </c>
      <c r="D8" s="1489" t="s">
        <v>62</v>
      </c>
      <c r="E8" s="1489"/>
      <c r="F8" s="1489"/>
      <c r="G8" s="1491"/>
      <c r="H8" s="103" t="s">
        <v>59</v>
      </c>
      <c r="I8" s="103" t="s">
        <v>52</v>
      </c>
      <c r="J8" s="103" t="s">
        <v>55</v>
      </c>
      <c r="K8" s="139" t="s">
        <v>56</v>
      </c>
      <c r="L8" s="141" t="s">
        <v>63</v>
      </c>
    </row>
    <row r="9" spans="1:12" ht="33">
      <c r="A9" s="1488" t="s">
        <v>64</v>
      </c>
      <c r="B9" s="1489"/>
      <c r="C9" s="1489"/>
      <c r="D9" s="1489"/>
      <c r="E9" s="1489"/>
      <c r="F9" s="1489"/>
      <c r="G9" s="1491"/>
      <c r="H9" s="103" t="s">
        <v>59</v>
      </c>
      <c r="I9" s="103" t="s">
        <v>52</v>
      </c>
      <c r="J9" s="103" t="s">
        <v>55</v>
      </c>
      <c r="K9" s="139" t="s">
        <v>56</v>
      </c>
      <c r="L9" s="61" t="s">
        <v>65</v>
      </c>
    </row>
    <row r="10" spans="1:12" ht="49.5">
      <c r="A10" s="1488" t="s">
        <v>66</v>
      </c>
      <c r="B10" s="1489"/>
      <c r="C10" s="1489"/>
      <c r="D10" s="1489"/>
      <c r="E10" s="1491"/>
      <c r="F10" s="103" t="s">
        <v>67</v>
      </c>
      <c r="G10" s="102" t="s">
        <v>52</v>
      </c>
      <c r="H10" s="103" t="s">
        <v>59</v>
      </c>
      <c r="I10" s="103" t="s">
        <v>52</v>
      </c>
      <c r="J10" s="103" t="s">
        <v>55</v>
      </c>
      <c r="K10" s="139" t="s">
        <v>68</v>
      </c>
      <c r="L10" s="61" t="s">
        <v>69</v>
      </c>
    </row>
    <row r="11" spans="1:12" ht="16.5">
      <c r="A11" s="1496" t="s">
        <v>70</v>
      </c>
      <c r="B11" s="1497"/>
      <c r="C11" s="1497"/>
      <c r="D11" s="1497"/>
      <c r="E11" s="1498"/>
      <c r="F11" s="102" t="s">
        <v>52</v>
      </c>
      <c r="G11" s="102" t="s">
        <v>52</v>
      </c>
      <c r="H11" s="103" t="s">
        <v>59</v>
      </c>
      <c r="I11" s="103" t="s">
        <v>55</v>
      </c>
      <c r="J11" s="103" t="s">
        <v>52</v>
      </c>
      <c r="K11" s="139" t="s">
        <v>52</v>
      </c>
      <c r="L11" s="61">
        <v>136</v>
      </c>
    </row>
    <row r="12" spans="1:12" ht="49.5">
      <c r="A12" s="1488" t="s">
        <v>71</v>
      </c>
      <c r="B12" s="1489"/>
      <c r="C12" s="1489"/>
      <c r="D12" s="1489"/>
      <c r="E12" s="1490"/>
      <c r="F12" s="102" t="s">
        <v>52</v>
      </c>
      <c r="G12" s="102" t="s">
        <v>52</v>
      </c>
      <c r="H12" s="103" t="s">
        <v>59</v>
      </c>
      <c r="I12" s="103" t="s">
        <v>55</v>
      </c>
      <c r="J12" s="103" t="s">
        <v>52</v>
      </c>
      <c r="K12" s="139" t="s">
        <v>72</v>
      </c>
      <c r="L12" s="1479" t="s">
        <v>73</v>
      </c>
    </row>
    <row r="13" spans="1:12" ht="82.5" customHeight="1">
      <c r="A13" s="1488" t="s">
        <v>74</v>
      </c>
      <c r="B13" s="1489"/>
      <c r="C13" s="1489"/>
      <c r="D13" s="1489"/>
      <c r="E13" s="1490"/>
      <c r="F13" s="102" t="s">
        <v>52</v>
      </c>
      <c r="G13" s="102" t="s">
        <v>52</v>
      </c>
      <c r="H13" s="103" t="s">
        <v>59</v>
      </c>
      <c r="I13" s="103" t="s">
        <v>55</v>
      </c>
      <c r="J13" s="103" t="s">
        <v>52</v>
      </c>
      <c r="K13" s="139" t="s">
        <v>72</v>
      </c>
      <c r="L13" s="1479"/>
    </row>
    <row r="14" spans="1:12" ht="82.5" customHeight="1">
      <c r="A14" s="1488" t="s">
        <v>75</v>
      </c>
      <c r="B14" s="1489"/>
      <c r="C14" s="1489"/>
      <c r="D14" s="1489"/>
      <c r="E14" s="1490"/>
      <c r="F14" s="102" t="s">
        <v>52</v>
      </c>
      <c r="G14" s="102" t="s">
        <v>52</v>
      </c>
      <c r="H14" s="103" t="s">
        <v>59</v>
      </c>
      <c r="I14" s="103" t="s">
        <v>55</v>
      </c>
      <c r="J14" s="103" t="s">
        <v>52</v>
      </c>
      <c r="K14" s="139" t="s">
        <v>72</v>
      </c>
      <c r="L14" s="1479"/>
    </row>
    <row r="15" spans="1:12" ht="33">
      <c r="A15" s="1488" t="s">
        <v>76</v>
      </c>
      <c r="B15" s="1489"/>
      <c r="C15" s="1489"/>
      <c r="D15" s="1489"/>
      <c r="E15" s="1489"/>
      <c r="F15" s="1489"/>
      <c r="G15" s="1491"/>
      <c r="H15" s="103" t="s">
        <v>59</v>
      </c>
      <c r="I15" s="103" t="s">
        <v>52</v>
      </c>
      <c r="J15" s="103" t="s">
        <v>52</v>
      </c>
      <c r="K15" s="139" t="s">
        <v>77</v>
      </c>
      <c r="L15" s="61" t="s">
        <v>19</v>
      </c>
    </row>
    <row r="16" spans="1:12" ht="49.5">
      <c r="A16" s="1488" t="s">
        <v>78</v>
      </c>
      <c r="B16" s="1489"/>
      <c r="C16" s="1489"/>
      <c r="D16" s="1489"/>
      <c r="E16" s="1489"/>
      <c r="F16" s="1489"/>
      <c r="G16" s="1491"/>
      <c r="H16" s="103" t="s">
        <v>59</v>
      </c>
      <c r="I16" s="103" t="s">
        <v>55</v>
      </c>
      <c r="J16" s="103" t="s">
        <v>52</v>
      </c>
      <c r="K16" s="139" t="s">
        <v>79</v>
      </c>
      <c r="L16" s="61">
        <v>248</v>
      </c>
    </row>
    <row r="17" spans="1:12" ht="49.5">
      <c r="A17" s="1488" t="s">
        <v>80</v>
      </c>
      <c r="B17" s="1489"/>
      <c r="C17" s="1489"/>
      <c r="D17" s="1489"/>
      <c r="E17" s="1489"/>
      <c r="F17" s="1489"/>
      <c r="G17" s="1491"/>
      <c r="H17" s="103" t="s">
        <v>59</v>
      </c>
      <c r="I17" s="103" t="s">
        <v>52</v>
      </c>
      <c r="J17" s="103" t="s">
        <v>52</v>
      </c>
      <c r="K17" s="139" t="s">
        <v>79</v>
      </c>
      <c r="L17" s="61">
        <v>167</v>
      </c>
    </row>
    <row r="18" spans="1:12" ht="15" customHeight="1">
      <c r="A18" s="1492" t="s">
        <v>52</v>
      </c>
      <c r="B18" s="1492"/>
      <c r="C18" s="1492"/>
      <c r="D18" s="104" t="s">
        <v>81</v>
      </c>
      <c r="E18" s="1492" t="s">
        <v>52</v>
      </c>
      <c r="F18" s="1492"/>
      <c r="G18" s="1492"/>
      <c r="H18" s="105" t="s">
        <v>82</v>
      </c>
      <c r="I18" s="103" t="s">
        <v>52</v>
      </c>
      <c r="J18" s="103" t="s">
        <v>55</v>
      </c>
      <c r="K18" s="139" t="s">
        <v>56</v>
      </c>
      <c r="L18" s="61" t="s">
        <v>19</v>
      </c>
    </row>
    <row r="19" spans="1:12" ht="33">
      <c r="A19" s="1488" t="s">
        <v>83</v>
      </c>
      <c r="B19" s="1489"/>
      <c r="C19" s="1489"/>
      <c r="D19" s="1489"/>
      <c r="E19" s="1489"/>
      <c r="F19" s="1489"/>
      <c r="G19" s="1490"/>
      <c r="H19" s="1245" t="s">
        <v>59</v>
      </c>
      <c r="I19" s="103" t="s">
        <v>55</v>
      </c>
      <c r="J19" s="103" t="s">
        <v>55</v>
      </c>
      <c r="K19" s="139" t="s">
        <v>56</v>
      </c>
      <c r="L19" s="61" t="s">
        <v>19</v>
      </c>
    </row>
    <row r="20" spans="1:12" ht="33">
      <c r="A20" s="1488" t="s">
        <v>84</v>
      </c>
      <c r="B20" s="1489"/>
      <c r="C20" s="1489"/>
      <c r="D20" s="1489"/>
      <c r="E20" s="1489"/>
      <c r="F20" s="1489"/>
      <c r="G20" s="1490"/>
      <c r="H20" s="103" t="s">
        <v>85</v>
      </c>
      <c r="I20" s="103" t="s">
        <v>55</v>
      </c>
      <c r="J20" s="103" t="s">
        <v>55</v>
      </c>
      <c r="K20" s="139" t="s">
        <v>56</v>
      </c>
      <c r="L20" s="61" t="s">
        <v>19</v>
      </c>
    </row>
    <row r="21" spans="1:12" ht="45.75">
      <c r="A21" s="101" t="s">
        <v>52</v>
      </c>
      <c r="B21" s="103" t="s">
        <v>86</v>
      </c>
      <c r="C21" s="102" t="s">
        <v>52</v>
      </c>
      <c r="D21" s="103" t="s">
        <v>86</v>
      </c>
      <c r="E21" s="103" t="s">
        <v>87</v>
      </c>
      <c r="F21" s="103" t="s">
        <v>86</v>
      </c>
      <c r="G21" s="102" t="s">
        <v>52</v>
      </c>
      <c r="H21" s="103" t="s">
        <v>88</v>
      </c>
      <c r="I21" s="103" t="s">
        <v>52</v>
      </c>
      <c r="J21" s="103" t="s">
        <v>52</v>
      </c>
      <c r="K21" s="139" t="s">
        <v>89</v>
      </c>
      <c r="L21" s="140" t="s">
        <v>90</v>
      </c>
    </row>
    <row r="22" spans="1:12" ht="30.75">
      <c r="A22" s="1488" t="s">
        <v>91</v>
      </c>
      <c r="B22" s="1489"/>
      <c r="C22" s="1489"/>
      <c r="D22" s="1489"/>
      <c r="E22" s="1489"/>
      <c r="F22" s="1489"/>
      <c r="G22" s="1491"/>
      <c r="H22" s="103" t="s">
        <v>88</v>
      </c>
      <c r="I22" s="103" t="s">
        <v>52</v>
      </c>
      <c r="J22" s="103" t="s">
        <v>52</v>
      </c>
      <c r="K22" s="139" t="s">
        <v>89</v>
      </c>
      <c r="L22" s="140" t="s">
        <v>92</v>
      </c>
    </row>
    <row r="23" spans="1:12" ht="33">
      <c r="A23" s="1488" t="s">
        <v>93</v>
      </c>
      <c r="B23" s="1489"/>
      <c r="C23" s="1489"/>
      <c r="D23" s="1489"/>
      <c r="E23" s="1489"/>
      <c r="F23" s="1489"/>
      <c r="G23" s="1491"/>
      <c r="H23" s="103" t="s">
        <v>59</v>
      </c>
      <c r="I23" s="103" t="s">
        <v>52</v>
      </c>
      <c r="J23" s="103" t="s">
        <v>55</v>
      </c>
      <c r="K23" s="139" t="s">
        <v>94</v>
      </c>
      <c r="L23" s="61">
        <v>10</v>
      </c>
    </row>
    <row r="24" spans="1:12" ht="33">
      <c r="A24" s="1488" t="s">
        <v>95</v>
      </c>
      <c r="B24" s="1489"/>
      <c r="C24" s="1489"/>
      <c r="D24" s="1489"/>
      <c r="E24" s="1489"/>
      <c r="F24" s="1489"/>
      <c r="G24" s="1491"/>
      <c r="H24" s="103" t="s">
        <v>59</v>
      </c>
      <c r="I24" s="103" t="s">
        <v>55</v>
      </c>
      <c r="J24" s="103" t="s">
        <v>55</v>
      </c>
      <c r="K24" s="139" t="s">
        <v>56</v>
      </c>
      <c r="L24" s="142">
        <v>12688</v>
      </c>
    </row>
    <row r="28" spans="1:12" ht="15" customHeight="1">
      <c r="A28" s="1486" t="s">
        <v>39</v>
      </c>
      <c r="B28" s="1487"/>
      <c r="C28" s="1487"/>
      <c r="D28" s="1487"/>
      <c r="E28" s="1487"/>
      <c r="F28" s="1487"/>
      <c r="G28" s="1487"/>
      <c r="H28" s="1487"/>
      <c r="I28" s="1487"/>
      <c r="J28" s="1487"/>
      <c r="K28" s="1487"/>
      <c r="L28" s="1487"/>
    </row>
    <row r="29" spans="1:12" ht="15" customHeight="1">
      <c r="A29" s="1486"/>
      <c r="B29" s="1487"/>
      <c r="C29" s="1487"/>
      <c r="D29" s="1487"/>
      <c r="E29" s="1487"/>
      <c r="F29" s="1487"/>
      <c r="G29" s="1487"/>
      <c r="H29" s="1487"/>
      <c r="I29" s="1487"/>
      <c r="J29" s="1487"/>
      <c r="K29" s="1487"/>
      <c r="L29" s="1487"/>
    </row>
    <row r="30" spans="1:12" ht="56.25">
      <c r="A30" s="97" t="s">
        <v>96</v>
      </c>
      <c r="B30" s="98" t="s">
        <v>97</v>
      </c>
      <c r="C30" s="98" t="s">
        <v>98</v>
      </c>
      <c r="D30" s="98" t="s">
        <v>99</v>
      </c>
      <c r="E30" s="98" t="s">
        <v>100</v>
      </c>
      <c r="F30" s="98" t="s">
        <v>101</v>
      </c>
      <c r="G30" s="98" t="s">
        <v>102</v>
      </c>
      <c r="H30" s="128" t="s">
        <v>47</v>
      </c>
      <c r="I30" s="134" t="s">
        <v>103</v>
      </c>
      <c r="J30" s="134" t="s">
        <v>49</v>
      </c>
      <c r="K30" s="145" t="s">
        <v>50</v>
      </c>
      <c r="L30" s="145" t="s">
        <v>51</v>
      </c>
    </row>
    <row r="31" spans="1:12" ht="17.25">
      <c r="A31" s="1482" t="s">
        <v>104</v>
      </c>
      <c r="B31" s="1483"/>
      <c r="C31" s="1483"/>
      <c r="D31" s="1483"/>
      <c r="E31" s="1483"/>
      <c r="F31" s="1483"/>
      <c r="G31" s="1484"/>
      <c r="H31" s="129" t="s">
        <v>59</v>
      </c>
      <c r="I31" s="130" t="s">
        <v>52</v>
      </c>
      <c r="J31" s="135" t="s">
        <v>52</v>
      </c>
      <c r="K31" s="146" t="s">
        <v>105</v>
      </c>
      <c r="L31" s="61" t="s">
        <v>19</v>
      </c>
    </row>
    <row r="32" spans="1:12" ht="15" customHeight="1">
      <c r="A32" s="1482" t="s">
        <v>106</v>
      </c>
      <c r="B32" s="1483"/>
      <c r="C32" s="1483"/>
      <c r="D32" s="1485"/>
      <c r="E32" s="1483" t="s">
        <v>107</v>
      </c>
      <c r="F32" s="1483"/>
      <c r="G32" s="1484"/>
      <c r="H32" s="131" t="s">
        <v>59</v>
      </c>
      <c r="I32" s="135" t="s">
        <v>52</v>
      </c>
      <c r="J32" s="130" t="s">
        <v>52</v>
      </c>
      <c r="K32" s="146" t="s">
        <v>108</v>
      </c>
      <c r="L32" s="61" t="s">
        <v>19</v>
      </c>
    </row>
    <row r="33" spans="1:15" ht="69">
      <c r="A33" s="1482" t="s">
        <v>109</v>
      </c>
      <c r="B33" s="1483"/>
      <c r="C33" s="1483"/>
      <c r="D33" s="1483"/>
      <c r="E33" s="1483"/>
      <c r="F33" s="1483"/>
      <c r="G33" s="1484"/>
      <c r="H33" s="131" t="s">
        <v>59</v>
      </c>
      <c r="I33" s="135" t="s">
        <v>52</v>
      </c>
      <c r="J33" s="130" t="s">
        <v>52</v>
      </c>
      <c r="K33" s="146" t="s">
        <v>110</v>
      </c>
      <c r="L33" s="61" t="s">
        <v>19</v>
      </c>
    </row>
    <row r="34" spans="1:15" ht="17.25">
      <c r="A34" s="1482" t="s">
        <v>111</v>
      </c>
      <c r="B34" s="1483"/>
      <c r="C34" s="1483"/>
      <c r="D34" s="1483"/>
      <c r="E34" s="1483"/>
      <c r="F34" s="1483"/>
      <c r="G34" s="1484"/>
      <c r="H34" s="131" t="s">
        <v>59</v>
      </c>
      <c r="I34" s="135" t="s">
        <v>52</v>
      </c>
      <c r="J34" s="130" t="s">
        <v>52</v>
      </c>
      <c r="K34" s="146" t="s">
        <v>105</v>
      </c>
      <c r="L34" s="61" t="s">
        <v>19</v>
      </c>
    </row>
    <row r="35" spans="1:15" ht="69">
      <c r="A35" s="1476" t="s">
        <v>112</v>
      </c>
      <c r="B35" s="1477"/>
      <c r="C35" s="1477"/>
      <c r="D35" s="1477"/>
      <c r="E35" s="1477"/>
      <c r="F35" s="1477"/>
      <c r="G35" s="1478"/>
      <c r="H35" s="131" t="s">
        <v>59</v>
      </c>
      <c r="I35" s="130" t="s">
        <v>52</v>
      </c>
      <c r="J35" s="135" t="s">
        <v>52</v>
      </c>
      <c r="K35" s="146" t="s">
        <v>113</v>
      </c>
      <c r="L35" s="61" t="s">
        <v>19</v>
      </c>
    </row>
    <row r="36" spans="1:15" ht="51.75">
      <c r="A36" s="1476" t="s">
        <v>114</v>
      </c>
      <c r="B36" s="1477"/>
      <c r="C36" s="1477"/>
      <c r="D36" s="1477"/>
      <c r="E36" s="1477"/>
      <c r="F36" s="1477"/>
      <c r="G36" s="1478"/>
      <c r="H36" s="131" t="s">
        <v>59</v>
      </c>
      <c r="I36" s="133" t="s">
        <v>52</v>
      </c>
      <c r="J36" s="136" t="s">
        <v>52</v>
      </c>
      <c r="K36" s="146" t="s">
        <v>115</v>
      </c>
      <c r="L36" s="144">
        <v>42535.47</v>
      </c>
    </row>
    <row r="37" spans="1:15" ht="15" customHeight="1">
      <c r="A37" s="137" t="s">
        <v>52</v>
      </c>
      <c r="B37" s="138" t="s">
        <v>52</v>
      </c>
      <c r="C37" s="138" t="s">
        <v>52</v>
      </c>
      <c r="D37" s="1477" t="s">
        <v>116</v>
      </c>
      <c r="E37" s="1477"/>
      <c r="F37" s="1477"/>
      <c r="G37" s="1478"/>
      <c r="H37" s="131" t="s">
        <v>59</v>
      </c>
      <c r="I37" s="133" t="s">
        <v>52</v>
      </c>
      <c r="J37" s="136" t="s">
        <v>52</v>
      </c>
      <c r="K37" s="146" t="s">
        <v>115</v>
      </c>
      <c r="L37" s="144">
        <v>22084.12</v>
      </c>
    </row>
    <row r="38" spans="1:15" ht="51.75">
      <c r="A38" s="1476" t="s">
        <v>117</v>
      </c>
      <c r="B38" s="1477"/>
      <c r="C38" s="1477"/>
      <c r="D38" s="1477"/>
      <c r="E38" s="1477"/>
      <c r="F38" s="1477"/>
      <c r="G38" s="1478"/>
      <c r="H38" s="131" t="s">
        <v>52</v>
      </c>
      <c r="I38" s="133" t="s">
        <v>52</v>
      </c>
      <c r="J38" s="136" t="s">
        <v>52</v>
      </c>
      <c r="K38" s="146" t="s">
        <v>115</v>
      </c>
      <c r="L38" s="1" t="s">
        <v>19</v>
      </c>
    </row>
    <row r="39" spans="1:15" ht="51.75">
      <c r="A39" s="1476" t="s">
        <v>118</v>
      </c>
      <c r="B39" s="1477"/>
      <c r="C39" s="1477"/>
      <c r="D39" s="1477"/>
      <c r="E39" s="1477"/>
      <c r="F39" s="1477"/>
      <c r="G39" s="1478"/>
      <c r="H39" s="131" t="s">
        <v>59</v>
      </c>
      <c r="I39" s="133" t="s">
        <v>52</v>
      </c>
      <c r="J39" s="136" t="s">
        <v>52</v>
      </c>
      <c r="K39" s="146" t="s">
        <v>115</v>
      </c>
      <c r="L39" s="61" t="s">
        <v>19</v>
      </c>
    </row>
    <row r="40" spans="1:15" ht="51.75">
      <c r="A40" s="1476" t="s">
        <v>119</v>
      </c>
      <c r="B40" s="1477"/>
      <c r="C40" s="1477"/>
      <c r="D40" s="1477"/>
      <c r="E40" s="1477"/>
      <c r="F40" s="1477"/>
      <c r="G40" s="1478"/>
      <c r="H40" s="131" t="s">
        <v>59</v>
      </c>
      <c r="I40" s="133" t="s">
        <v>52</v>
      </c>
      <c r="J40" s="136" t="s">
        <v>52</v>
      </c>
      <c r="K40" s="146" t="s">
        <v>115</v>
      </c>
      <c r="L40" s="144">
        <v>6595.74</v>
      </c>
      <c r="O40" t="s">
        <v>120</v>
      </c>
    </row>
    <row r="41" spans="1:15" ht="34.5">
      <c r="A41" s="1476" t="s">
        <v>121</v>
      </c>
      <c r="B41" s="1477"/>
      <c r="C41" s="1477"/>
      <c r="D41" s="1477"/>
      <c r="E41" s="1477"/>
      <c r="F41" s="1477"/>
      <c r="G41" s="1478"/>
      <c r="H41" s="131" t="s">
        <v>59</v>
      </c>
      <c r="I41" s="133" t="s">
        <v>52</v>
      </c>
      <c r="J41" s="136" t="s">
        <v>52</v>
      </c>
      <c r="K41" s="146" t="s">
        <v>94</v>
      </c>
      <c r="L41" s="61" t="s">
        <v>19</v>
      </c>
    </row>
    <row r="42" spans="1:15" ht="34.5">
      <c r="A42" s="1476" t="s">
        <v>122</v>
      </c>
      <c r="B42" s="1477"/>
      <c r="C42" s="1477"/>
      <c r="D42" s="1477"/>
      <c r="E42" s="1477"/>
      <c r="F42" s="1477"/>
      <c r="G42" s="1478"/>
      <c r="H42" s="131" t="s">
        <v>59</v>
      </c>
      <c r="I42" s="133" t="s">
        <v>52</v>
      </c>
      <c r="J42" s="136" t="s">
        <v>52</v>
      </c>
      <c r="K42" s="146" t="s">
        <v>56</v>
      </c>
      <c r="L42" s="1"/>
    </row>
    <row r="43" spans="1:15" ht="15.75">
      <c r="A43" s="1476" t="s">
        <v>123</v>
      </c>
      <c r="B43" s="1477"/>
      <c r="C43" s="1477"/>
      <c r="D43" s="1477"/>
      <c r="E43" s="1477"/>
      <c r="F43" s="1477"/>
      <c r="G43" s="1478"/>
      <c r="H43" s="131" t="s">
        <v>59</v>
      </c>
      <c r="I43" s="133" t="s">
        <v>52</v>
      </c>
      <c r="J43" s="136" t="s">
        <v>52</v>
      </c>
      <c r="L43" s="1"/>
    </row>
    <row r="44" spans="1:15" ht="17.25">
      <c r="A44" s="1476" t="s">
        <v>124</v>
      </c>
      <c r="B44" s="1477"/>
      <c r="C44" s="1477"/>
      <c r="D44" s="1477"/>
      <c r="E44" s="1477"/>
      <c r="F44" s="1477"/>
      <c r="G44" s="1478"/>
      <c r="H44" s="131" t="s">
        <v>59</v>
      </c>
      <c r="I44" s="133" t="s">
        <v>52</v>
      </c>
      <c r="J44" s="136" t="s">
        <v>52</v>
      </c>
      <c r="K44" s="146" t="s">
        <v>52</v>
      </c>
      <c r="L44" s="1"/>
    </row>
    <row r="45" spans="1:15" ht="17.25">
      <c r="A45" s="1476" t="s">
        <v>125</v>
      </c>
      <c r="B45" s="1477"/>
      <c r="C45" s="1477"/>
      <c r="D45" s="1477"/>
      <c r="E45" s="1477"/>
      <c r="F45" s="1477"/>
      <c r="G45" s="1478"/>
      <c r="H45" s="131" t="s">
        <v>59</v>
      </c>
      <c r="I45" s="133" t="s">
        <v>52</v>
      </c>
      <c r="J45" s="136" t="s">
        <v>52</v>
      </c>
      <c r="K45" s="146" t="s">
        <v>52</v>
      </c>
      <c r="L45" s="1"/>
    </row>
    <row r="46" spans="1:15" ht="60.75">
      <c r="A46" s="132" t="s">
        <v>126</v>
      </c>
      <c r="B46" s="131" t="s">
        <v>127</v>
      </c>
      <c r="C46" s="131" t="s">
        <v>128</v>
      </c>
      <c r="D46" s="131" t="s">
        <v>129</v>
      </c>
      <c r="E46" s="131" t="s">
        <v>130</v>
      </c>
      <c r="F46" s="131" t="s">
        <v>131</v>
      </c>
      <c r="G46" s="131" t="s">
        <v>130</v>
      </c>
      <c r="H46" s="131" t="s">
        <v>88</v>
      </c>
      <c r="I46" s="133" t="s">
        <v>52</v>
      </c>
      <c r="J46" s="136" t="s">
        <v>52</v>
      </c>
      <c r="K46" s="147" t="s">
        <v>89</v>
      </c>
      <c r="L46" s="1"/>
    </row>
    <row r="47" spans="1:15" ht="15.75">
      <c r="A47" s="1476" t="s">
        <v>132</v>
      </c>
      <c r="B47" s="1477"/>
      <c r="C47" s="1477"/>
      <c r="D47" s="1477"/>
      <c r="E47" s="1477"/>
      <c r="F47" s="1477"/>
      <c r="G47" s="1478"/>
      <c r="H47" s="131" t="s">
        <v>88</v>
      </c>
      <c r="I47" s="133" t="s">
        <v>52</v>
      </c>
      <c r="J47" s="136" t="s">
        <v>52</v>
      </c>
      <c r="K47" s="147" t="s">
        <v>89</v>
      </c>
      <c r="L47" s="1"/>
    </row>
    <row r="48" spans="1:15" ht="30.75">
      <c r="A48" s="1476" t="s">
        <v>133</v>
      </c>
      <c r="B48" s="1477"/>
      <c r="C48" s="1477"/>
      <c r="D48" s="1477"/>
      <c r="E48" s="1477"/>
      <c r="F48" s="1477"/>
      <c r="G48" s="1478"/>
      <c r="H48" s="131" t="s">
        <v>59</v>
      </c>
      <c r="I48" s="133" t="s">
        <v>52</v>
      </c>
      <c r="J48" s="136" t="s">
        <v>52</v>
      </c>
      <c r="K48" s="147" t="s">
        <v>134</v>
      </c>
      <c r="L48" s="144">
        <v>1768.45</v>
      </c>
    </row>
    <row r="52" spans="1:12">
      <c r="A52" s="1486" t="s">
        <v>39</v>
      </c>
      <c r="B52" s="1487"/>
      <c r="C52" s="1487"/>
      <c r="D52" s="1487"/>
      <c r="E52" s="1487"/>
      <c r="F52" s="1487"/>
      <c r="G52" s="1487"/>
      <c r="H52" s="1487"/>
      <c r="I52" s="1487"/>
      <c r="J52" s="1487"/>
      <c r="K52" s="1487"/>
      <c r="L52" s="1487"/>
    </row>
    <row r="53" spans="1:12">
      <c r="A53" s="1486"/>
      <c r="B53" s="1487"/>
      <c r="C53" s="1487"/>
      <c r="D53" s="1487"/>
      <c r="E53" s="1487"/>
      <c r="F53" s="1487"/>
      <c r="G53" s="1487"/>
      <c r="H53" s="1487"/>
      <c r="I53" s="1487"/>
      <c r="J53" s="1487"/>
      <c r="K53" s="1487"/>
      <c r="L53" s="1487"/>
    </row>
    <row r="54" spans="1:12" ht="56.25">
      <c r="A54" s="382" t="s">
        <v>135</v>
      </c>
      <c r="B54" s="383" t="s">
        <v>136</v>
      </c>
      <c r="C54" s="383" t="s">
        <v>137</v>
      </c>
      <c r="D54" s="383" t="s">
        <v>138</v>
      </c>
      <c r="E54" s="383" t="s">
        <v>139</v>
      </c>
      <c r="F54" s="383" t="s">
        <v>140</v>
      </c>
      <c r="G54" s="383" t="s">
        <v>141</v>
      </c>
      <c r="H54" s="381" t="s">
        <v>47</v>
      </c>
      <c r="I54" s="381" t="s">
        <v>103</v>
      </c>
      <c r="J54" s="381" t="s">
        <v>49</v>
      </c>
      <c r="K54" s="384" t="s">
        <v>50</v>
      </c>
      <c r="L54" s="384" t="s">
        <v>51</v>
      </c>
    </row>
    <row r="55" spans="1:12">
      <c r="A55" s="1499" t="s">
        <v>70</v>
      </c>
      <c r="B55" s="1500"/>
      <c r="C55" s="1500"/>
      <c r="D55" s="1500"/>
      <c r="E55" s="1500"/>
      <c r="F55" s="1500"/>
      <c r="G55" s="1501"/>
      <c r="H55" s="1" t="s">
        <v>59</v>
      </c>
      <c r="I55" s="1"/>
      <c r="J55" s="1"/>
      <c r="K55" s="1"/>
      <c r="L55" s="1"/>
    </row>
    <row r="56" spans="1:12">
      <c r="A56" s="1499" t="s">
        <v>142</v>
      </c>
      <c r="B56" s="1500"/>
      <c r="C56" s="1500"/>
      <c r="D56" s="1500"/>
      <c r="E56" s="1500"/>
      <c r="F56" s="1500"/>
      <c r="G56" s="1501"/>
      <c r="H56" s="1" t="s">
        <v>59</v>
      </c>
      <c r="I56" s="1"/>
      <c r="J56" s="1"/>
      <c r="K56" s="1"/>
      <c r="L56" s="1"/>
    </row>
    <row r="57" spans="1:12">
      <c r="A57" s="1499" t="s">
        <v>143</v>
      </c>
      <c r="B57" s="1500"/>
      <c r="C57" s="1500"/>
      <c r="D57" s="1500"/>
      <c r="E57" s="1500"/>
      <c r="F57" s="1500"/>
      <c r="G57" s="1501"/>
      <c r="H57" s="1" t="s">
        <v>59</v>
      </c>
      <c r="I57" s="1"/>
      <c r="J57" s="1"/>
      <c r="K57" s="1"/>
      <c r="L57" s="1"/>
    </row>
    <row r="58" spans="1:12">
      <c r="A58" s="1499" t="s">
        <v>144</v>
      </c>
      <c r="B58" s="1500"/>
      <c r="C58" s="1500"/>
      <c r="D58" s="1500"/>
      <c r="E58" s="1500"/>
      <c r="F58" s="1500"/>
      <c r="G58" s="1501"/>
      <c r="H58" s="1" t="s">
        <v>59</v>
      </c>
      <c r="I58" s="386"/>
      <c r="J58" s="386"/>
      <c r="K58" s="1"/>
      <c r="L58" s="1"/>
    </row>
    <row r="59" spans="1:12">
      <c r="A59" s="1499" t="s">
        <v>145</v>
      </c>
      <c r="B59" s="1500"/>
      <c r="C59" s="1500"/>
      <c r="D59" s="1500"/>
      <c r="E59" s="1500"/>
      <c r="F59" s="1500"/>
      <c r="G59" s="1501"/>
      <c r="H59" s="1" t="s">
        <v>59</v>
      </c>
      <c r="I59" s="386"/>
      <c r="J59" s="386"/>
      <c r="K59" s="1"/>
      <c r="L59" s="1"/>
    </row>
    <row r="60" spans="1:12">
      <c r="A60" s="1499" t="s">
        <v>146</v>
      </c>
      <c r="B60" s="1500"/>
      <c r="C60" s="1500"/>
      <c r="D60" s="1500"/>
      <c r="E60" s="1500"/>
      <c r="F60" s="1500"/>
      <c r="G60" s="1501"/>
      <c r="H60" s="1" t="s">
        <v>59</v>
      </c>
      <c r="I60" s="386"/>
      <c r="J60" s="386"/>
      <c r="K60" s="1"/>
      <c r="L60" s="1"/>
    </row>
    <row r="61" spans="1:12">
      <c r="A61" s="1499" t="s">
        <v>147</v>
      </c>
      <c r="B61" s="1500"/>
      <c r="C61" s="1500"/>
      <c r="D61" s="1500"/>
      <c r="E61" s="1500"/>
      <c r="F61" s="1500"/>
      <c r="G61" s="1501"/>
      <c r="H61" s="1" t="s">
        <v>59</v>
      </c>
      <c r="I61" s="1"/>
      <c r="J61" s="1"/>
      <c r="K61" s="1" t="s">
        <v>134</v>
      </c>
      <c r="L61" s="1"/>
    </row>
    <row r="62" spans="1:12">
      <c r="A62" s="1499" t="s">
        <v>148</v>
      </c>
      <c r="B62" s="1500"/>
      <c r="C62" s="1500"/>
      <c r="D62" s="1500"/>
      <c r="E62" s="1500"/>
      <c r="F62" s="1500"/>
      <c r="G62" s="1501"/>
      <c r="H62" s="1" t="s">
        <v>59</v>
      </c>
      <c r="I62" s="1"/>
      <c r="J62" s="1"/>
      <c r="K62" s="1" t="s">
        <v>134</v>
      </c>
      <c r="L62" s="1"/>
    </row>
    <row r="63" spans="1:12">
      <c r="A63" s="1499" t="s">
        <v>149</v>
      </c>
      <c r="B63" s="1500"/>
      <c r="C63" s="1500"/>
      <c r="D63" s="1500"/>
      <c r="E63" s="1500"/>
      <c r="F63" s="1500"/>
      <c r="G63" s="1501"/>
      <c r="H63" s="1" t="s">
        <v>150</v>
      </c>
      <c r="I63" s="1"/>
      <c r="J63" s="1"/>
      <c r="K63" s="1" t="s">
        <v>134</v>
      </c>
      <c r="L63" s="1"/>
    </row>
    <row r="64" spans="1:12">
      <c r="A64" s="1"/>
      <c r="B64" s="1"/>
      <c r="C64" s="1"/>
      <c r="D64" s="1"/>
      <c r="E64" s="1499" t="s">
        <v>151</v>
      </c>
      <c r="F64" s="1500"/>
      <c r="G64" s="1501"/>
      <c r="H64" s="1" t="s">
        <v>59</v>
      </c>
      <c r="I64" s="1"/>
      <c r="J64" s="1"/>
      <c r="K64" s="1" t="s">
        <v>134</v>
      </c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mergeCells count="55">
    <mergeCell ref="A60:G60"/>
    <mergeCell ref="A61:G61"/>
    <mergeCell ref="A62:G62"/>
    <mergeCell ref="A63:G63"/>
    <mergeCell ref="E64:G64"/>
    <mergeCell ref="A55:G55"/>
    <mergeCell ref="A56:G56"/>
    <mergeCell ref="A57:G57"/>
    <mergeCell ref="A58:G58"/>
    <mergeCell ref="A59:G59"/>
    <mergeCell ref="A1:L2"/>
    <mergeCell ref="A52:L53"/>
    <mergeCell ref="A48:G48"/>
    <mergeCell ref="A13:E13"/>
    <mergeCell ref="H3:H4"/>
    <mergeCell ref="I3:I4"/>
    <mergeCell ref="J3:J4"/>
    <mergeCell ref="K3:K4"/>
    <mergeCell ref="A7:G7"/>
    <mergeCell ref="D8:G8"/>
    <mergeCell ref="A9:G9"/>
    <mergeCell ref="A10:E10"/>
    <mergeCell ref="A11:E11"/>
    <mergeCell ref="A12:E12"/>
    <mergeCell ref="A14:E14"/>
    <mergeCell ref="A15:G15"/>
    <mergeCell ref="A16:G16"/>
    <mergeCell ref="A17:G17"/>
    <mergeCell ref="A18:C18"/>
    <mergeCell ref="E18:G18"/>
    <mergeCell ref="A31:G31"/>
    <mergeCell ref="E32:G32"/>
    <mergeCell ref="A28:L29"/>
    <mergeCell ref="A33:G33"/>
    <mergeCell ref="A19:G19"/>
    <mergeCell ref="A20:G20"/>
    <mergeCell ref="A22:G22"/>
    <mergeCell ref="A23:G23"/>
    <mergeCell ref="A24:G24"/>
    <mergeCell ref="A44:G44"/>
    <mergeCell ref="A45:G45"/>
    <mergeCell ref="A47:G47"/>
    <mergeCell ref="L12:L14"/>
    <mergeCell ref="L3:L4"/>
    <mergeCell ref="A39:G39"/>
    <mergeCell ref="A40:G40"/>
    <mergeCell ref="A41:G41"/>
    <mergeCell ref="A42:G42"/>
    <mergeCell ref="A43:G43"/>
    <mergeCell ref="A34:G34"/>
    <mergeCell ref="A35:G35"/>
    <mergeCell ref="A36:G36"/>
    <mergeCell ref="D37:G37"/>
    <mergeCell ref="A38:G38"/>
    <mergeCell ref="A32:D3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81"/>
  <sheetViews>
    <sheetView tabSelected="1" topLeftCell="C7" workbookViewId="0">
      <selection activeCell="C7" sqref="C7"/>
    </sheetView>
  </sheetViews>
  <sheetFormatPr defaultColWidth="12.42578125" defaultRowHeight="15"/>
  <cols>
    <col min="1" max="1" width="8.85546875" customWidth="1"/>
    <col min="2" max="2" width="6.85546875" style="30" bestFit="1" customWidth="1"/>
    <col min="3" max="3" width="50.28515625" style="59" customWidth="1"/>
    <col min="4" max="4" width="9.140625" style="25"/>
    <col min="5" max="5" width="6.5703125" hidden="1" customWidth="1"/>
    <col min="6" max="8" width="6.85546875" style="271" hidden="1" customWidth="1"/>
    <col min="9" max="9" width="6.85546875" style="71" hidden="1" customWidth="1"/>
    <col min="10" max="16" width="6.85546875" style="271" hidden="1" customWidth="1"/>
    <col min="17" max="17" width="6.85546875" hidden="1" customWidth="1"/>
    <col min="18" max="41" width="6.85546875" style="271" hidden="1" customWidth="1"/>
    <col min="42" max="53" width="6.85546875" style="271" customWidth="1"/>
    <col min="55" max="55" width="17.140625" customWidth="1"/>
    <col min="57" max="61" width="0" hidden="1" customWidth="1"/>
  </cols>
  <sheetData>
    <row r="1" spans="1:67">
      <c r="A1" s="55"/>
      <c r="C1"/>
    </row>
    <row r="2" spans="1:67" s="56" customFormat="1" ht="15.75">
      <c r="A2" s="365" t="s">
        <v>152</v>
      </c>
      <c r="B2" s="365" t="s">
        <v>153</v>
      </c>
      <c r="C2" s="365" t="s">
        <v>154</v>
      </c>
      <c r="D2" s="366" t="s">
        <v>155</v>
      </c>
      <c r="E2" s="365">
        <v>51</v>
      </c>
      <c r="F2" s="366">
        <v>5</v>
      </c>
      <c r="G2" s="366">
        <v>6</v>
      </c>
      <c r="H2" s="366">
        <v>7</v>
      </c>
      <c r="I2" s="366">
        <v>8</v>
      </c>
      <c r="J2" s="366">
        <v>9</v>
      </c>
      <c r="K2" s="366">
        <v>10</v>
      </c>
      <c r="L2" s="366">
        <v>11</v>
      </c>
      <c r="M2" s="367">
        <v>12</v>
      </c>
      <c r="N2" s="368">
        <v>13</v>
      </c>
      <c r="O2" s="369">
        <v>14</v>
      </c>
      <c r="P2" s="369">
        <v>15</v>
      </c>
      <c r="Q2" s="369">
        <v>16</v>
      </c>
      <c r="R2" s="369">
        <v>17</v>
      </c>
      <c r="S2" s="369">
        <v>18</v>
      </c>
      <c r="T2" s="369">
        <v>19</v>
      </c>
      <c r="U2" s="369">
        <v>20</v>
      </c>
      <c r="V2" s="369">
        <v>21</v>
      </c>
      <c r="W2" s="369">
        <v>22</v>
      </c>
      <c r="X2" s="369">
        <v>23</v>
      </c>
      <c r="Y2" s="369">
        <v>24</v>
      </c>
      <c r="Z2" s="369">
        <v>25</v>
      </c>
      <c r="AA2" s="369">
        <v>26</v>
      </c>
      <c r="AB2" s="369">
        <v>27</v>
      </c>
      <c r="AC2" s="369">
        <v>28</v>
      </c>
      <c r="AD2" s="369">
        <v>29</v>
      </c>
      <c r="AE2" s="369">
        <v>30</v>
      </c>
      <c r="AF2" s="369">
        <v>31</v>
      </c>
      <c r="AG2" s="368">
        <v>32</v>
      </c>
      <c r="AH2" s="368">
        <v>33</v>
      </c>
      <c r="AI2" s="368">
        <v>34</v>
      </c>
      <c r="AJ2" s="368">
        <v>35</v>
      </c>
      <c r="AK2" s="368">
        <v>36</v>
      </c>
      <c r="AL2" s="368">
        <v>37</v>
      </c>
      <c r="AM2" s="368">
        <v>38</v>
      </c>
      <c r="AN2" s="368">
        <v>39</v>
      </c>
      <c r="AO2" s="368">
        <v>40</v>
      </c>
      <c r="AP2" s="368">
        <v>41</v>
      </c>
      <c r="AQ2" s="368">
        <v>42</v>
      </c>
      <c r="AR2" s="368">
        <v>43</v>
      </c>
      <c r="AS2" s="368">
        <v>44</v>
      </c>
      <c r="AT2" s="368">
        <v>45</v>
      </c>
      <c r="AU2" s="368">
        <v>46</v>
      </c>
      <c r="AV2" s="368">
        <v>47</v>
      </c>
      <c r="AW2" s="368">
        <v>48</v>
      </c>
      <c r="AX2" s="368">
        <v>49</v>
      </c>
      <c r="AY2" s="368">
        <v>50</v>
      </c>
      <c r="AZ2" s="368">
        <v>51</v>
      </c>
      <c r="BA2" s="368">
        <v>52</v>
      </c>
      <c r="BC2" s="1502" t="s">
        <v>156</v>
      </c>
      <c r="BD2" s="1503"/>
      <c r="BE2" s="1503"/>
      <c r="BF2" s="1503"/>
      <c r="BG2" s="1503"/>
      <c r="BH2" s="1503"/>
      <c r="BI2" s="1503"/>
      <c r="BJ2" s="1503"/>
      <c r="BK2" s="1503"/>
      <c r="BL2" s="1503"/>
      <c r="BM2" s="1503"/>
      <c r="BN2" s="1503"/>
      <c r="BO2" s="1504"/>
    </row>
    <row r="3" spans="1:67" ht="15" customHeight="1">
      <c r="A3" s="57"/>
      <c r="B3" s="370" t="s">
        <v>157</v>
      </c>
      <c r="C3" s="57" t="s">
        <v>158</v>
      </c>
      <c r="D3" s="361">
        <v>30</v>
      </c>
      <c r="E3" s="57"/>
      <c r="F3" s="325">
        <v>2</v>
      </c>
      <c r="G3" s="326">
        <v>50</v>
      </c>
      <c r="H3" s="327">
        <v>25</v>
      </c>
      <c r="I3" s="328">
        <v>20</v>
      </c>
      <c r="J3" s="329">
        <v>30</v>
      </c>
      <c r="K3" s="327">
        <v>30</v>
      </c>
      <c r="L3" s="325">
        <v>25</v>
      </c>
      <c r="M3" s="330">
        <v>35</v>
      </c>
      <c r="N3" s="331">
        <v>40</v>
      </c>
      <c r="O3" s="356">
        <v>40</v>
      </c>
      <c r="P3" s="347">
        <v>30</v>
      </c>
      <c r="Q3" s="347">
        <v>25</v>
      </c>
      <c r="R3" s="347">
        <v>30</v>
      </c>
      <c r="S3" s="347">
        <v>30</v>
      </c>
      <c r="T3" s="334">
        <v>46</v>
      </c>
      <c r="U3" s="334">
        <v>30</v>
      </c>
      <c r="V3" s="334">
        <v>40</v>
      </c>
      <c r="W3" s="347">
        <v>45</v>
      </c>
      <c r="X3" s="347">
        <v>40</v>
      </c>
      <c r="Y3" s="347">
        <v>40</v>
      </c>
      <c r="Z3" s="678">
        <v>40</v>
      </c>
      <c r="AA3" s="684">
        <v>40</v>
      </c>
      <c r="AB3" s="678">
        <v>40</v>
      </c>
      <c r="AC3" s="678">
        <v>40</v>
      </c>
      <c r="AD3" s="678">
        <v>30</v>
      </c>
      <c r="AE3" s="678">
        <v>40</v>
      </c>
      <c r="AF3" s="616">
        <v>40</v>
      </c>
      <c r="AG3" s="334">
        <v>40</v>
      </c>
      <c r="AH3" s="334">
        <v>40</v>
      </c>
      <c r="AI3" s="347">
        <v>30</v>
      </c>
      <c r="AJ3" s="347"/>
      <c r="AK3" s="334">
        <v>40</v>
      </c>
      <c r="AL3" s="334">
        <v>40</v>
      </c>
      <c r="AM3" s="334">
        <v>40</v>
      </c>
      <c r="AN3" s="334">
        <v>45</v>
      </c>
      <c r="AO3" s="347">
        <v>40</v>
      </c>
      <c r="AP3" s="347">
        <v>50</v>
      </c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C3" s="599" t="s">
        <v>159</v>
      </c>
      <c r="BD3" s="744" t="s">
        <v>160</v>
      </c>
      <c r="BE3" s="600" t="s">
        <v>161</v>
      </c>
      <c r="BF3" s="600" t="s">
        <v>162</v>
      </c>
      <c r="BG3" s="600" t="s">
        <v>163</v>
      </c>
      <c r="BH3" s="600" t="s">
        <v>164</v>
      </c>
      <c r="BI3" s="600" t="s">
        <v>165</v>
      </c>
      <c r="BJ3" s="600" t="s">
        <v>166</v>
      </c>
      <c r="BK3" s="749" t="s">
        <v>167</v>
      </c>
      <c r="BL3" s="757" t="s">
        <v>168</v>
      </c>
      <c r="BM3" s="757" t="s">
        <v>169</v>
      </c>
      <c r="BN3" s="757" t="s">
        <v>170</v>
      </c>
      <c r="BO3" s="752" t="s">
        <v>171</v>
      </c>
    </row>
    <row r="4" spans="1:67" ht="15" hidden="1" customHeight="1">
      <c r="A4" s="57"/>
      <c r="B4" s="370" t="s">
        <v>157</v>
      </c>
      <c r="C4" s="57" t="s">
        <v>172</v>
      </c>
      <c r="D4" s="361">
        <v>4</v>
      </c>
      <c r="E4" s="57"/>
      <c r="F4" s="325">
        <v>0</v>
      </c>
      <c r="G4" s="326">
        <v>5</v>
      </c>
      <c r="H4" s="327">
        <v>5</v>
      </c>
      <c r="I4" s="328">
        <v>5</v>
      </c>
      <c r="J4" s="329">
        <v>3</v>
      </c>
      <c r="K4" s="327">
        <v>3</v>
      </c>
      <c r="L4" s="327">
        <v>4</v>
      </c>
      <c r="M4" s="333"/>
      <c r="N4" s="334"/>
      <c r="O4" s="356">
        <v>0</v>
      </c>
      <c r="P4" s="347"/>
      <c r="Q4" s="347"/>
      <c r="R4" s="347"/>
      <c r="S4" s="347"/>
      <c r="T4" s="334"/>
      <c r="U4" s="347"/>
      <c r="V4" s="347"/>
      <c r="W4" s="332"/>
      <c r="X4" s="347"/>
      <c r="Y4" s="347"/>
      <c r="Z4" s="347"/>
      <c r="AA4" s="347"/>
      <c r="AB4" s="347"/>
      <c r="AC4" s="347"/>
      <c r="AD4" s="347"/>
      <c r="AE4" s="347"/>
      <c r="AF4" s="355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C4" s="657" t="s">
        <v>173</v>
      </c>
      <c r="BD4" s="745">
        <v>1</v>
      </c>
      <c r="BE4" s="658"/>
      <c r="BF4" s="658">
        <v>1</v>
      </c>
      <c r="BG4" s="658">
        <v>1</v>
      </c>
      <c r="BH4" s="658">
        <v>1</v>
      </c>
      <c r="BI4" s="659"/>
      <c r="BJ4" s="742">
        <v>1</v>
      </c>
      <c r="BK4" s="750"/>
      <c r="BL4" s="271"/>
      <c r="BM4" s="742"/>
      <c r="BN4" s="750"/>
      <c r="BO4" s="660"/>
    </row>
    <row r="5" spans="1:67" ht="15" customHeight="1">
      <c r="A5" s="57"/>
      <c r="B5" s="370" t="s">
        <v>157</v>
      </c>
      <c r="C5" s="57" t="s">
        <v>174</v>
      </c>
      <c r="D5" s="361">
        <v>3</v>
      </c>
      <c r="E5" s="57"/>
      <c r="F5" s="326">
        <v>5</v>
      </c>
      <c r="G5" s="326">
        <v>4</v>
      </c>
      <c r="H5" s="327">
        <v>3</v>
      </c>
      <c r="I5" s="329">
        <v>4</v>
      </c>
      <c r="J5" s="329">
        <v>3</v>
      </c>
      <c r="K5" s="327">
        <v>3</v>
      </c>
      <c r="L5" s="325">
        <v>3</v>
      </c>
      <c r="M5" s="333">
        <v>6</v>
      </c>
      <c r="N5" s="334">
        <v>4</v>
      </c>
      <c r="O5" s="356">
        <v>4</v>
      </c>
      <c r="P5" s="347">
        <v>5</v>
      </c>
      <c r="Q5" s="347">
        <v>5</v>
      </c>
      <c r="R5" s="347">
        <v>3</v>
      </c>
      <c r="S5" s="347">
        <v>5</v>
      </c>
      <c r="T5" s="334">
        <v>5</v>
      </c>
      <c r="U5" s="347">
        <v>4</v>
      </c>
      <c r="V5" s="334">
        <v>3</v>
      </c>
      <c r="W5" s="334">
        <v>5</v>
      </c>
      <c r="X5" s="334">
        <v>4</v>
      </c>
      <c r="Y5" s="334">
        <v>3</v>
      </c>
      <c r="Z5" s="347">
        <v>4</v>
      </c>
      <c r="AA5" s="347">
        <v>4</v>
      </c>
      <c r="AB5" s="347">
        <v>4</v>
      </c>
      <c r="AC5" s="347">
        <v>4</v>
      </c>
      <c r="AD5" s="347">
        <v>3</v>
      </c>
      <c r="AE5" s="347">
        <v>5</v>
      </c>
      <c r="AF5" s="355">
        <v>4</v>
      </c>
      <c r="AG5" s="347">
        <v>4</v>
      </c>
      <c r="AH5" s="347">
        <v>4</v>
      </c>
      <c r="AI5" s="347">
        <v>4</v>
      </c>
      <c r="AJ5" s="347"/>
      <c r="AK5" s="347">
        <v>5</v>
      </c>
      <c r="AL5" s="347">
        <v>4</v>
      </c>
      <c r="AM5" s="347">
        <v>5</v>
      </c>
      <c r="AN5" s="347">
        <v>4</v>
      </c>
      <c r="AO5" s="347">
        <v>4</v>
      </c>
      <c r="AP5" s="347">
        <v>4</v>
      </c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C5" s="743" t="s">
        <v>175</v>
      </c>
      <c r="BD5" s="746">
        <v>1</v>
      </c>
      <c r="BE5" s="305"/>
      <c r="BF5" s="305">
        <v>1</v>
      </c>
      <c r="BG5" s="305">
        <v>1</v>
      </c>
      <c r="BH5" s="305"/>
      <c r="BI5" s="305"/>
      <c r="BJ5" s="305">
        <v>1</v>
      </c>
      <c r="BK5" s="305">
        <v>1</v>
      </c>
      <c r="BL5" s="753"/>
      <c r="BM5" s="601"/>
      <c r="BN5" s="305"/>
      <c r="BO5" s="755"/>
    </row>
    <row r="6" spans="1:67" ht="15" customHeight="1">
      <c r="A6" s="57"/>
      <c r="B6" s="370" t="s">
        <v>157</v>
      </c>
      <c r="C6" s="57" t="s">
        <v>176</v>
      </c>
      <c r="D6" s="361">
        <v>5</v>
      </c>
      <c r="E6" s="57"/>
      <c r="F6" s="335"/>
      <c r="G6" s="335"/>
      <c r="H6" s="335"/>
      <c r="I6" s="336"/>
      <c r="J6" s="336"/>
      <c r="K6" s="335"/>
      <c r="L6" s="335"/>
      <c r="M6" s="337"/>
      <c r="N6" s="338"/>
      <c r="O6" s="357"/>
      <c r="P6" s="347">
        <v>5</v>
      </c>
      <c r="Q6" s="347">
        <v>5</v>
      </c>
      <c r="R6" s="347">
        <v>5</v>
      </c>
      <c r="S6" s="334">
        <v>5</v>
      </c>
      <c r="T6" s="334">
        <v>5</v>
      </c>
      <c r="U6" s="334">
        <v>5</v>
      </c>
      <c r="V6" s="334">
        <v>5</v>
      </c>
      <c r="W6" s="334">
        <v>5</v>
      </c>
      <c r="X6" s="334">
        <v>5</v>
      </c>
      <c r="Y6" s="334">
        <v>5</v>
      </c>
      <c r="Z6" s="334">
        <v>5</v>
      </c>
      <c r="AA6" s="334">
        <v>5</v>
      </c>
      <c r="AB6" s="334">
        <v>5</v>
      </c>
      <c r="AC6" s="334">
        <v>5</v>
      </c>
      <c r="AD6" s="334">
        <v>5</v>
      </c>
      <c r="AE6" s="334">
        <v>5</v>
      </c>
      <c r="AF6" s="539">
        <v>5</v>
      </c>
      <c r="AG6" s="334">
        <v>5</v>
      </c>
      <c r="AH6" s="334">
        <v>5</v>
      </c>
      <c r="AI6" s="347">
        <v>5</v>
      </c>
      <c r="AJ6" s="347"/>
      <c r="AK6" s="334">
        <v>5</v>
      </c>
      <c r="AL6" s="334">
        <v>5</v>
      </c>
      <c r="AM6" s="334">
        <v>5</v>
      </c>
      <c r="AN6" s="334">
        <v>5</v>
      </c>
      <c r="AO6" s="334">
        <v>5</v>
      </c>
      <c r="AP6" s="334">
        <v>5</v>
      </c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C6" s="743" t="s">
        <v>177</v>
      </c>
      <c r="BD6" s="746"/>
      <c r="BE6" s="305"/>
      <c r="BF6" s="305"/>
      <c r="BG6" s="305"/>
      <c r="BH6" s="305">
        <v>1</v>
      </c>
      <c r="BI6" s="305"/>
      <c r="BJ6" s="305">
        <v>1</v>
      </c>
      <c r="BK6" s="305"/>
      <c r="BL6" s="753">
        <v>1</v>
      </c>
      <c r="BM6" s="601"/>
      <c r="BN6" s="305"/>
      <c r="BO6" s="755"/>
    </row>
    <row r="7" spans="1:67" ht="15" customHeight="1">
      <c r="A7" s="57"/>
      <c r="B7" s="370" t="s">
        <v>157</v>
      </c>
      <c r="C7" s="57" t="s">
        <v>178</v>
      </c>
      <c r="D7" s="361">
        <v>10</v>
      </c>
      <c r="E7" s="57"/>
      <c r="F7" s="325">
        <v>5</v>
      </c>
      <c r="G7" s="326">
        <v>10</v>
      </c>
      <c r="H7" s="325">
        <v>5</v>
      </c>
      <c r="I7" s="328">
        <v>5</v>
      </c>
      <c r="J7" s="328">
        <v>5</v>
      </c>
      <c r="K7" s="327">
        <v>5</v>
      </c>
      <c r="L7" s="325">
        <v>9</v>
      </c>
      <c r="M7" s="330">
        <v>40</v>
      </c>
      <c r="N7" s="334">
        <v>5</v>
      </c>
      <c r="O7" s="356">
        <v>5</v>
      </c>
      <c r="P7" s="347">
        <v>5</v>
      </c>
      <c r="Q7" s="347">
        <v>4</v>
      </c>
      <c r="R7" s="347">
        <v>5</v>
      </c>
      <c r="S7" s="334">
        <v>5</v>
      </c>
      <c r="T7" s="338">
        <v>0</v>
      </c>
      <c r="U7" s="347">
        <v>5</v>
      </c>
      <c r="V7" s="347">
        <v>5</v>
      </c>
      <c r="W7" s="334">
        <v>5</v>
      </c>
      <c r="X7" s="347">
        <v>5</v>
      </c>
      <c r="Y7" s="347">
        <v>4</v>
      </c>
      <c r="Z7" s="347">
        <v>5</v>
      </c>
      <c r="AA7" s="334">
        <v>4</v>
      </c>
      <c r="AB7" s="334">
        <v>5</v>
      </c>
      <c r="AC7" s="347">
        <v>4</v>
      </c>
      <c r="AD7" s="347">
        <v>4</v>
      </c>
      <c r="AE7" s="334">
        <v>5</v>
      </c>
      <c r="AF7" s="355">
        <v>5</v>
      </c>
      <c r="AG7" s="347">
        <v>5</v>
      </c>
      <c r="AH7" s="347">
        <v>5</v>
      </c>
      <c r="AI7" s="347">
        <v>5</v>
      </c>
      <c r="AJ7" s="347"/>
      <c r="AK7" s="334">
        <v>5</v>
      </c>
      <c r="AL7" s="334">
        <v>5</v>
      </c>
      <c r="AM7" s="334">
        <v>10</v>
      </c>
      <c r="AN7" s="334">
        <v>5</v>
      </c>
      <c r="AO7" s="334">
        <v>5</v>
      </c>
      <c r="AP7" s="334">
        <v>5</v>
      </c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C7" s="743" t="s">
        <v>179</v>
      </c>
      <c r="BD7" s="746"/>
      <c r="BE7" s="305"/>
      <c r="BF7" s="305">
        <v>1</v>
      </c>
      <c r="BG7" s="305">
        <v>1</v>
      </c>
      <c r="BH7" s="305">
        <v>1</v>
      </c>
      <c r="BI7" s="305"/>
      <c r="BJ7" s="305"/>
      <c r="BK7" s="305">
        <v>1</v>
      </c>
      <c r="BL7" s="753">
        <v>1</v>
      </c>
      <c r="BM7" s="601">
        <v>1</v>
      </c>
      <c r="BN7" s="305"/>
      <c r="BO7" s="755"/>
    </row>
    <row r="8" spans="1:67" ht="15" hidden="1" customHeight="1">
      <c r="A8" s="57"/>
      <c r="B8" s="370" t="s">
        <v>157</v>
      </c>
      <c r="C8" s="57" t="s">
        <v>180</v>
      </c>
      <c r="D8" s="361">
        <v>5</v>
      </c>
      <c r="E8" s="57"/>
      <c r="F8" s="326">
        <v>5</v>
      </c>
      <c r="G8" s="326">
        <v>5</v>
      </c>
      <c r="H8" s="325">
        <v>5</v>
      </c>
      <c r="I8" s="328">
        <v>5</v>
      </c>
      <c r="J8" s="328">
        <v>7</v>
      </c>
      <c r="K8" s="327">
        <v>8</v>
      </c>
      <c r="L8" s="325">
        <v>10</v>
      </c>
      <c r="M8" s="333">
        <v>15</v>
      </c>
      <c r="N8" s="334">
        <v>3</v>
      </c>
      <c r="O8" s="356">
        <v>3</v>
      </c>
      <c r="P8" s="347">
        <v>5</v>
      </c>
      <c r="Q8" s="347">
        <v>5</v>
      </c>
      <c r="R8" s="347">
        <v>5</v>
      </c>
      <c r="S8" s="334">
        <v>7</v>
      </c>
      <c r="T8" s="338">
        <v>0</v>
      </c>
      <c r="U8" s="334">
        <v>5</v>
      </c>
      <c r="V8" s="347">
        <v>5</v>
      </c>
      <c r="W8" s="347">
        <v>5</v>
      </c>
      <c r="X8" s="347">
        <v>5</v>
      </c>
      <c r="Y8" s="347"/>
      <c r="Z8" s="347"/>
      <c r="AA8" s="347"/>
      <c r="AB8" s="347"/>
      <c r="AC8" s="347"/>
      <c r="AD8" s="347"/>
      <c r="AE8" s="347"/>
      <c r="AF8" s="355"/>
      <c r="AG8" s="347"/>
      <c r="AH8" s="347"/>
      <c r="AI8" s="347"/>
      <c r="AJ8" s="347"/>
      <c r="AK8" s="347"/>
      <c r="AL8" s="347"/>
      <c r="AM8" s="347"/>
      <c r="AN8" s="347"/>
      <c r="AO8" s="347"/>
      <c r="AP8" s="347"/>
      <c r="AQ8" s="332"/>
      <c r="AR8" s="332"/>
      <c r="AS8" s="332"/>
      <c r="AT8" s="332"/>
      <c r="AU8" s="332"/>
      <c r="AV8" s="332"/>
      <c r="AW8" s="332"/>
      <c r="AX8" s="332"/>
      <c r="AY8" s="332"/>
      <c r="AZ8" s="332"/>
      <c r="BA8" s="332"/>
      <c r="BC8" s="743" t="s">
        <v>181</v>
      </c>
      <c r="BD8" s="746"/>
      <c r="BE8" s="305"/>
      <c r="BF8" s="305">
        <v>1</v>
      </c>
      <c r="BG8" s="305">
        <v>1</v>
      </c>
      <c r="BH8" s="305"/>
      <c r="BI8" s="305">
        <v>1</v>
      </c>
      <c r="BJ8" s="305"/>
      <c r="BK8" s="305"/>
      <c r="BL8" s="753"/>
      <c r="BM8" s="601"/>
      <c r="BN8" s="305"/>
      <c r="BO8" s="755"/>
    </row>
    <row r="9" spans="1:67" ht="15" hidden="1" customHeight="1">
      <c r="A9" s="57"/>
      <c r="B9" s="370" t="s">
        <v>157</v>
      </c>
      <c r="C9" s="57" t="s">
        <v>182</v>
      </c>
      <c r="D9" s="361">
        <v>20</v>
      </c>
      <c r="E9" s="57"/>
      <c r="F9" s="326">
        <v>22</v>
      </c>
      <c r="G9" s="326">
        <v>25</v>
      </c>
      <c r="H9" s="327">
        <v>24</v>
      </c>
      <c r="I9" s="328">
        <v>30</v>
      </c>
      <c r="J9" s="329">
        <v>33</v>
      </c>
      <c r="K9" s="325">
        <v>33</v>
      </c>
      <c r="L9" s="327">
        <v>32</v>
      </c>
      <c r="M9" s="333"/>
      <c r="N9" s="334"/>
      <c r="O9" s="356">
        <v>32</v>
      </c>
      <c r="P9" s="347"/>
      <c r="Q9" s="347"/>
      <c r="R9" s="347"/>
      <c r="S9" s="334"/>
      <c r="T9" s="338"/>
      <c r="U9" s="334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55"/>
      <c r="AG9" s="347"/>
      <c r="AH9" s="347"/>
      <c r="AI9" s="347"/>
      <c r="AJ9" s="347"/>
      <c r="AK9" s="347"/>
      <c r="AL9" s="347"/>
      <c r="AM9" s="347"/>
      <c r="AN9" s="347"/>
      <c r="AO9" s="347"/>
      <c r="AP9" s="347"/>
      <c r="AQ9" s="332"/>
      <c r="AR9" s="332"/>
      <c r="AS9" s="332"/>
      <c r="AT9" s="332"/>
      <c r="AU9" s="332"/>
      <c r="AV9" s="332"/>
      <c r="AW9" s="332"/>
      <c r="AX9" s="332"/>
      <c r="AY9" s="332"/>
      <c r="AZ9" s="332"/>
      <c r="BA9" s="332"/>
      <c r="BC9" s="743" t="s">
        <v>183</v>
      </c>
      <c r="BD9" s="746"/>
      <c r="BE9" s="305"/>
      <c r="BF9" s="305">
        <v>1</v>
      </c>
      <c r="BG9" s="305">
        <v>1</v>
      </c>
      <c r="BH9" s="305"/>
      <c r="BI9" s="305">
        <v>1</v>
      </c>
      <c r="BJ9" s="305"/>
      <c r="BK9" s="305"/>
      <c r="BL9" s="753"/>
      <c r="BM9" s="601"/>
      <c r="BN9" s="305"/>
      <c r="BO9" s="755"/>
    </row>
    <row r="10" spans="1:67" ht="15" hidden="1" customHeight="1">
      <c r="A10" s="57"/>
      <c r="B10" s="370" t="s">
        <v>157</v>
      </c>
      <c r="C10" s="57" t="s">
        <v>184</v>
      </c>
      <c r="D10" s="361">
        <v>4</v>
      </c>
      <c r="E10" s="57"/>
      <c r="F10" s="326"/>
      <c r="G10" s="326"/>
      <c r="H10" s="327"/>
      <c r="I10" s="328"/>
      <c r="J10" s="328">
        <v>1</v>
      </c>
      <c r="K10" s="325"/>
      <c r="L10" s="327"/>
      <c r="M10" s="333"/>
      <c r="N10" s="334"/>
      <c r="O10" s="356">
        <v>8</v>
      </c>
      <c r="P10" s="347"/>
      <c r="Q10" s="347"/>
      <c r="R10" s="347"/>
      <c r="S10" s="334"/>
      <c r="T10" s="338"/>
      <c r="U10" s="334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55"/>
      <c r="AG10" s="347"/>
      <c r="AH10" s="347"/>
      <c r="AI10" s="347"/>
      <c r="AJ10" s="347"/>
      <c r="AK10" s="347"/>
      <c r="AL10" s="347"/>
      <c r="AM10" s="347"/>
      <c r="AN10" s="347"/>
      <c r="AO10" s="347"/>
      <c r="AP10" s="347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32"/>
      <c r="BC10" s="743" t="s">
        <v>185</v>
      </c>
      <c r="BD10" s="746"/>
      <c r="BE10" s="305"/>
      <c r="BF10" s="305"/>
      <c r="BG10" s="305"/>
      <c r="BH10" s="305">
        <v>1</v>
      </c>
      <c r="BI10" s="305"/>
      <c r="BJ10" s="305">
        <v>1</v>
      </c>
      <c r="BK10" s="305"/>
      <c r="BL10" s="753"/>
      <c r="BM10" s="601"/>
      <c r="BN10" s="305"/>
      <c r="BO10" s="755"/>
    </row>
    <row r="11" spans="1:67" ht="15" customHeight="1">
      <c r="A11" s="57"/>
      <c r="B11" s="370" t="s">
        <v>157</v>
      </c>
      <c r="C11" s="57" t="s">
        <v>186</v>
      </c>
      <c r="D11" s="361">
        <v>30</v>
      </c>
      <c r="E11" s="57"/>
      <c r="F11" s="326"/>
      <c r="G11" s="326"/>
      <c r="H11" s="327"/>
      <c r="I11" s="328"/>
      <c r="J11" s="328">
        <v>30</v>
      </c>
      <c r="K11" s="325"/>
      <c r="L11" s="327">
        <v>35</v>
      </c>
      <c r="M11" s="333">
        <v>40</v>
      </c>
      <c r="N11" s="334">
        <v>36</v>
      </c>
      <c r="O11" s="356">
        <v>36</v>
      </c>
      <c r="P11" s="347">
        <v>13</v>
      </c>
      <c r="Q11" s="347">
        <v>15</v>
      </c>
      <c r="R11" s="347">
        <v>15</v>
      </c>
      <c r="S11" s="334">
        <v>15</v>
      </c>
      <c r="T11" s="338">
        <v>0</v>
      </c>
      <c r="U11" s="334">
        <v>15</v>
      </c>
      <c r="V11" s="334">
        <v>15</v>
      </c>
      <c r="W11" s="347">
        <v>15</v>
      </c>
      <c r="X11" s="347">
        <v>15</v>
      </c>
      <c r="Y11" s="347">
        <v>15</v>
      </c>
      <c r="Z11" s="347">
        <v>15</v>
      </c>
      <c r="AA11" s="347">
        <v>15</v>
      </c>
      <c r="AB11" s="347">
        <v>15</v>
      </c>
      <c r="AC11" s="347">
        <v>10</v>
      </c>
      <c r="AD11" s="347">
        <v>15</v>
      </c>
      <c r="AE11" s="347">
        <v>15</v>
      </c>
      <c r="AF11" s="355">
        <v>10</v>
      </c>
      <c r="AG11" s="347">
        <v>15</v>
      </c>
      <c r="AH11" s="347">
        <v>10</v>
      </c>
      <c r="AI11" s="347">
        <v>10</v>
      </c>
      <c r="AJ11" s="347"/>
      <c r="AK11" s="347">
        <v>5</v>
      </c>
      <c r="AL11" s="347">
        <v>15</v>
      </c>
      <c r="AM11" s="347">
        <v>10</v>
      </c>
      <c r="AN11" s="347">
        <v>5</v>
      </c>
      <c r="AO11" s="347">
        <v>5</v>
      </c>
      <c r="AP11" s="347">
        <v>5</v>
      </c>
      <c r="AQ11" s="332"/>
      <c r="AR11" s="332"/>
      <c r="AS11" s="332"/>
      <c r="AT11" s="332"/>
      <c r="AU11" s="332"/>
      <c r="AV11" s="332"/>
      <c r="AW11" s="332"/>
      <c r="AX11" s="332"/>
      <c r="AY11" s="332"/>
      <c r="AZ11" s="332"/>
      <c r="BA11" s="332"/>
      <c r="BC11" s="743" t="s">
        <v>187</v>
      </c>
      <c r="BD11" s="746"/>
      <c r="BE11" s="305"/>
      <c r="BF11" s="305">
        <v>1</v>
      </c>
      <c r="BG11" s="305"/>
      <c r="BH11" s="305">
        <v>1</v>
      </c>
      <c r="BI11" s="305"/>
      <c r="BJ11" s="305">
        <v>1</v>
      </c>
      <c r="BK11" s="305"/>
      <c r="BL11" s="753"/>
      <c r="BM11" s="601"/>
      <c r="BN11" s="305"/>
      <c r="BO11" s="755"/>
    </row>
    <row r="12" spans="1:67" ht="15" hidden="1" customHeight="1">
      <c r="A12" s="57"/>
      <c r="B12" s="370" t="s">
        <v>157</v>
      </c>
      <c r="C12" s="57" t="s">
        <v>188</v>
      </c>
      <c r="D12" s="661">
        <v>10</v>
      </c>
      <c r="E12" s="57"/>
      <c r="F12" s="326"/>
      <c r="G12" s="326"/>
      <c r="H12" s="327"/>
      <c r="I12" s="328"/>
      <c r="J12" s="328"/>
      <c r="K12" s="325"/>
      <c r="L12" s="327"/>
      <c r="M12" s="333"/>
      <c r="N12" s="334"/>
      <c r="O12" s="478"/>
      <c r="P12" s="338"/>
      <c r="Q12" s="338"/>
      <c r="R12" s="338"/>
      <c r="S12" s="338"/>
      <c r="T12" s="338"/>
      <c r="U12" s="338"/>
      <c r="V12" s="338"/>
      <c r="W12" s="338"/>
      <c r="X12" s="347"/>
      <c r="Y12" s="347"/>
      <c r="Z12" s="347"/>
      <c r="AA12" s="347"/>
      <c r="AB12" s="347"/>
      <c r="AC12" s="347"/>
      <c r="AD12" s="347"/>
      <c r="AE12" s="347"/>
      <c r="AF12" s="355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32"/>
      <c r="AR12" s="332"/>
      <c r="AS12" s="332"/>
      <c r="AT12" s="332"/>
      <c r="AU12" s="332"/>
      <c r="AV12" s="332"/>
      <c r="AW12" s="332"/>
      <c r="AX12" s="332"/>
      <c r="AY12" s="332"/>
      <c r="AZ12" s="332"/>
      <c r="BA12" s="332"/>
      <c r="BC12" s="743"/>
      <c r="BD12" s="746"/>
      <c r="BE12" s="305"/>
      <c r="BF12" s="305"/>
      <c r="BG12" s="305"/>
      <c r="BH12" s="305"/>
      <c r="BI12" s="305"/>
      <c r="BJ12" s="305"/>
      <c r="BK12" s="305"/>
      <c r="BL12" s="753"/>
      <c r="BM12" s="601"/>
      <c r="BN12" s="305"/>
      <c r="BO12" s="755"/>
    </row>
    <row r="13" spans="1:67" ht="15" customHeight="1">
      <c r="A13" s="57"/>
      <c r="B13" s="370" t="s">
        <v>157</v>
      </c>
      <c r="C13" s="57" t="s">
        <v>188</v>
      </c>
      <c r="D13" s="661"/>
      <c r="E13" s="57"/>
      <c r="F13" s="326"/>
      <c r="G13" s="326"/>
      <c r="H13" s="327"/>
      <c r="I13" s="328"/>
      <c r="J13" s="328"/>
      <c r="K13" s="325"/>
      <c r="L13" s="327"/>
      <c r="M13" s="333"/>
      <c r="N13" s="334"/>
      <c r="O13" s="478"/>
      <c r="P13" s="338"/>
      <c r="Q13" s="338"/>
      <c r="R13" s="338"/>
      <c r="S13" s="338"/>
      <c r="T13" s="338"/>
      <c r="U13" s="338"/>
      <c r="V13" s="338"/>
      <c r="W13" s="338"/>
      <c r="X13" s="347"/>
      <c r="Y13" s="347">
        <v>15</v>
      </c>
      <c r="Z13" s="347">
        <v>15</v>
      </c>
      <c r="AA13" s="347">
        <v>15</v>
      </c>
      <c r="AB13" s="347">
        <v>15</v>
      </c>
      <c r="AC13" s="347">
        <v>10</v>
      </c>
      <c r="AD13" s="347">
        <v>15</v>
      </c>
      <c r="AE13" s="347">
        <v>15</v>
      </c>
      <c r="AF13" s="355">
        <v>10</v>
      </c>
      <c r="AG13" s="347">
        <v>10</v>
      </c>
      <c r="AH13" s="347">
        <v>10</v>
      </c>
      <c r="AI13" s="347">
        <v>10</v>
      </c>
      <c r="AJ13" s="347"/>
      <c r="AK13" s="347">
        <v>5</v>
      </c>
      <c r="AL13" s="347">
        <v>15</v>
      </c>
      <c r="AM13" s="347">
        <v>10</v>
      </c>
      <c r="AN13" s="347">
        <v>5</v>
      </c>
      <c r="AO13" s="347">
        <v>5</v>
      </c>
      <c r="AP13" s="347">
        <v>5</v>
      </c>
      <c r="AQ13" s="332"/>
      <c r="AR13" s="332"/>
      <c r="AS13" s="332"/>
      <c r="AT13" s="332"/>
      <c r="AU13" s="332"/>
      <c r="AV13" s="332"/>
      <c r="AW13" s="332"/>
      <c r="AX13" s="332"/>
      <c r="AY13" s="332"/>
      <c r="AZ13" s="332"/>
      <c r="BA13" s="332"/>
      <c r="BC13" s="743" t="s">
        <v>183</v>
      </c>
      <c r="BD13" s="746"/>
      <c r="BE13" s="305"/>
      <c r="BF13" s="305"/>
      <c r="BG13" s="305"/>
      <c r="BH13" s="305"/>
      <c r="BI13" s="305"/>
      <c r="BJ13" s="305"/>
      <c r="BK13" s="305">
        <v>1</v>
      </c>
      <c r="BL13" s="753">
        <v>1</v>
      </c>
      <c r="BM13" s="601"/>
      <c r="BN13" s="305"/>
      <c r="BO13" s="755"/>
    </row>
    <row r="14" spans="1:67" ht="15" customHeight="1">
      <c r="A14" s="57"/>
      <c r="B14" s="370" t="s">
        <v>157</v>
      </c>
      <c r="C14" s="57" t="s">
        <v>189</v>
      </c>
      <c r="D14" s="667">
        <v>10</v>
      </c>
      <c r="E14" s="57"/>
      <c r="F14" s="326"/>
      <c r="G14" s="326"/>
      <c r="H14" s="327"/>
      <c r="I14" s="328"/>
      <c r="J14" s="328"/>
      <c r="K14" s="325"/>
      <c r="L14" s="327"/>
      <c r="M14" s="333"/>
      <c r="N14" s="334"/>
      <c r="O14" s="478"/>
      <c r="P14" s="338"/>
      <c r="Q14" s="338"/>
      <c r="R14" s="338"/>
      <c r="S14" s="338"/>
      <c r="T14" s="338"/>
      <c r="U14" s="338"/>
      <c r="V14" s="338"/>
      <c r="W14" s="338"/>
      <c r="X14" s="334"/>
      <c r="Y14" s="334">
        <v>38</v>
      </c>
      <c r="Z14" s="334">
        <v>19</v>
      </c>
      <c r="AA14" s="334">
        <v>326</v>
      </c>
      <c r="AB14" s="334">
        <v>151</v>
      </c>
      <c r="AC14" s="334">
        <v>0</v>
      </c>
      <c r="AD14" s="334">
        <v>0</v>
      </c>
      <c r="AE14" s="334">
        <v>0</v>
      </c>
      <c r="AF14" s="539">
        <v>44</v>
      </c>
      <c r="AG14" s="334">
        <v>0</v>
      </c>
      <c r="AH14" s="334">
        <v>0</v>
      </c>
      <c r="AI14" s="347">
        <v>0</v>
      </c>
      <c r="AJ14" s="347"/>
      <c r="AK14" s="347">
        <v>35</v>
      </c>
      <c r="AL14" s="347">
        <v>0</v>
      </c>
      <c r="AM14" s="347">
        <v>0</v>
      </c>
      <c r="AN14" s="334">
        <v>7</v>
      </c>
      <c r="AO14" s="334">
        <v>15</v>
      </c>
      <c r="AP14" s="334" t="s">
        <v>190</v>
      </c>
      <c r="AQ14" s="332"/>
      <c r="AR14" s="332"/>
      <c r="AS14" s="332"/>
      <c r="AT14" s="332"/>
      <c r="AU14" s="332"/>
      <c r="AV14" s="332"/>
      <c r="AW14" s="332"/>
      <c r="AX14" s="332"/>
      <c r="AY14" s="332"/>
      <c r="AZ14" s="332"/>
      <c r="BA14" s="332"/>
      <c r="BC14" s="828" t="s">
        <v>191</v>
      </c>
      <c r="BD14" s="838"/>
      <c r="BE14" s="311"/>
      <c r="BF14" s="311"/>
      <c r="BG14" s="311"/>
      <c r="BH14" s="311"/>
      <c r="BI14" s="311"/>
      <c r="BJ14" s="613"/>
      <c r="BK14" s="613"/>
      <c r="BL14" s="829"/>
      <c r="BM14" s="830"/>
      <c r="BN14" s="613"/>
      <c r="BO14" s="831"/>
    </row>
    <row r="15" spans="1:67" ht="15" customHeight="1">
      <c r="A15" s="57"/>
      <c r="B15" s="662" t="s">
        <v>192</v>
      </c>
      <c r="C15" s="57" t="s">
        <v>189</v>
      </c>
      <c r="D15" s="667">
        <v>10</v>
      </c>
      <c r="E15" s="57"/>
      <c r="F15" s="326"/>
      <c r="G15" s="326"/>
      <c r="H15" s="327"/>
      <c r="I15" s="328"/>
      <c r="J15" s="328">
        <v>30</v>
      </c>
      <c r="K15" s="325"/>
      <c r="L15" s="327">
        <v>32</v>
      </c>
      <c r="M15" s="333">
        <v>40</v>
      </c>
      <c r="N15" s="334">
        <v>34</v>
      </c>
      <c r="O15" s="668">
        <v>34</v>
      </c>
      <c r="P15" s="669">
        <v>13</v>
      </c>
      <c r="Q15" s="669">
        <v>15</v>
      </c>
      <c r="R15" s="669">
        <v>15</v>
      </c>
      <c r="S15" s="669">
        <v>15</v>
      </c>
      <c r="T15" s="669">
        <v>0</v>
      </c>
      <c r="U15" s="669">
        <v>15</v>
      </c>
      <c r="V15" s="669">
        <v>15</v>
      </c>
      <c r="W15" s="669">
        <v>15</v>
      </c>
      <c r="X15" s="334"/>
      <c r="Y15" s="334">
        <v>7</v>
      </c>
      <c r="Z15" s="334">
        <v>76</v>
      </c>
      <c r="AA15" s="334">
        <v>326</v>
      </c>
      <c r="AB15" s="334">
        <v>151</v>
      </c>
      <c r="AC15" s="334">
        <v>0</v>
      </c>
      <c r="AD15" s="334">
        <v>0</v>
      </c>
      <c r="AE15" s="334">
        <v>0</v>
      </c>
      <c r="AF15" s="539">
        <v>44</v>
      </c>
      <c r="AG15" s="334">
        <v>5</v>
      </c>
      <c r="AH15" s="334">
        <v>0</v>
      </c>
      <c r="AI15" s="347">
        <v>0</v>
      </c>
      <c r="AJ15" s="347">
        <v>147</v>
      </c>
      <c r="AK15" s="347">
        <v>35</v>
      </c>
      <c r="AL15" s="347">
        <v>0</v>
      </c>
      <c r="AM15" s="347">
        <v>0</v>
      </c>
      <c r="AN15" s="347">
        <v>7</v>
      </c>
      <c r="AO15" s="334">
        <v>15</v>
      </c>
      <c r="AP15" s="332"/>
      <c r="AQ15" s="332"/>
      <c r="AR15" s="332"/>
      <c r="AS15" s="332"/>
      <c r="AT15" s="332"/>
      <c r="AU15" s="332"/>
      <c r="AV15" s="332"/>
      <c r="AW15" s="332"/>
      <c r="AX15" s="332"/>
      <c r="AY15" s="332"/>
      <c r="AZ15" s="332"/>
      <c r="BA15" s="332"/>
      <c r="BC15" s="836" t="s">
        <v>173</v>
      </c>
      <c r="BD15" s="746"/>
      <c r="BE15" s="837"/>
      <c r="BF15" s="311"/>
      <c r="BG15" s="311"/>
      <c r="BH15" s="311"/>
      <c r="BI15" s="747"/>
      <c r="BJ15" s="305"/>
      <c r="BK15" s="305">
        <v>1</v>
      </c>
      <c r="BL15" s="305"/>
      <c r="BM15" s="305">
        <v>1</v>
      </c>
      <c r="BN15" s="305"/>
      <c r="BO15" s="832"/>
    </row>
    <row r="16" spans="1:67" ht="15" customHeight="1">
      <c r="A16" s="57"/>
      <c r="B16" s="58" t="s">
        <v>192</v>
      </c>
      <c r="C16" s="57" t="s">
        <v>158</v>
      </c>
      <c r="D16" s="361">
        <v>20</v>
      </c>
      <c r="E16" s="57"/>
      <c r="F16" s="326">
        <v>20</v>
      </c>
      <c r="G16" s="326">
        <v>20</v>
      </c>
      <c r="H16" s="327">
        <v>20</v>
      </c>
      <c r="I16" s="328">
        <v>20</v>
      </c>
      <c r="J16" s="327">
        <v>20</v>
      </c>
      <c r="K16" s="327">
        <v>25</v>
      </c>
      <c r="L16" s="327">
        <v>27</v>
      </c>
      <c r="M16" s="330">
        <v>38</v>
      </c>
      <c r="N16" s="334">
        <v>25</v>
      </c>
      <c r="O16" s="358">
        <v>25</v>
      </c>
      <c r="P16" s="347">
        <v>30</v>
      </c>
      <c r="Q16" s="347">
        <v>30</v>
      </c>
      <c r="R16" s="347">
        <v>30</v>
      </c>
      <c r="S16" s="347">
        <v>30</v>
      </c>
      <c r="T16" s="334">
        <v>30</v>
      </c>
      <c r="U16" s="347">
        <v>30</v>
      </c>
      <c r="V16" s="334">
        <v>30</v>
      </c>
      <c r="W16" s="334">
        <v>35</v>
      </c>
      <c r="X16" s="334">
        <v>35</v>
      </c>
      <c r="Y16" s="334">
        <v>35</v>
      </c>
      <c r="Z16" s="334">
        <v>30</v>
      </c>
      <c r="AA16" s="347">
        <v>30</v>
      </c>
      <c r="AB16" s="334">
        <v>30</v>
      </c>
      <c r="AC16" s="334">
        <v>30</v>
      </c>
      <c r="AD16" s="334">
        <v>30</v>
      </c>
      <c r="AE16" s="347">
        <v>30</v>
      </c>
      <c r="AF16" s="355">
        <v>30</v>
      </c>
      <c r="AG16" s="334">
        <v>30</v>
      </c>
      <c r="AH16" s="334">
        <v>35</v>
      </c>
      <c r="AI16" s="334">
        <v>30</v>
      </c>
      <c r="AJ16" s="334">
        <v>30</v>
      </c>
      <c r="AK16" s="334">
        <v>30</v>
      </c>
      <c r="AL16" s="334">
        <v>30</v>
      </c>
      <c r="AM16" s="334">
        <v>30</v>
      </c>
      <c r="AN16" s="334">
        <v>30</v>
      </c>
      <c r="AO16" s="334">
        <v>30</v>
      </c>
      <c r="AP16" s="332"/>
      <c r="AQ16" s="332"/>
      <c r="AR16" s="332"/>
      <c r="AS16" s="332"/>
      <c r="AT16" s="332"/>
      <c r="AU16" s="332"/>
      <c r="AV16" s="332"/>
      <c r="AW16" s="332"/>
      <c r="AX16" s="332"/>
      <c r="AY16" s="332"/>
      <c r="AZ16" s="332"/>
      <c r="BA16" s="332"/>
      <c r="BC16" s="839" t="s">
        <v>193</v>
      </c>
      <c r="BD16" s="1141"/>
      <c r="BJ16" s="1"/>
      <c r="BK16" s="1"/>
      <c r="BL16" s="1"/>
      <c r="BM16" s="1"/>
      <c r="BN16" s="1"/>
      <c r="BO16" s="833"/>
    </row>
    <row r="17" spans="1:67" ht="15" hidden="1" customHeight="1">
      <c r="A17" s="57"/>
      <c r="B17" s="58" t="s">
        <v>192</v>
      </c>
      <c r="C17" s="57" t="s">
        <v>172</v>
      </c>
      <c r="D17" s="361">
        <v>3</v>
      </c>
      <c r="E17" s="57"/>
      <c r="F17" s="325">
        <v>0</v>
      </c>
      <c r="G17" s="326">
        <v>4</v>
      </c>
      <c r="H17" s="327">
        <v>4</v>
      </c>
      <c r="I17" s="328">
        <v>6</v>
      </c>
      <c r="J17" s="327">
        <v>4</v>
      </c>
      <c r="K17" s="327">
        <v>0</v>
      </c>
      <c r="L17" s="327">
        <v>3</v>
      </c>
      <c r="M17" s="333"/>
      <c r="N17" s="334"/>
      <c r="O17" s="356">
        <v>0</v>
      </c>
      <c r="P17" s="347"/>
      <c r="Q17" s="347"/>
      <c r="R17" s="347"/>
      <c r="S17" s="347"/>
      <c r="T17" s="347"/>
      <c r="U17" s="347"/>
      <c r="V17" s="347"/>
      <c r="W17" s="332"/>
      <c r="X17" s="347"/>
      <c r="Y17" s="347"/>
      <c r="Z17" s="347"/>
      <c r="AA17" s="347"/>
      <c r="AB17" s="347"/>
      <c r="AC17" s="347"/>
      <c r="AD17" s="332"/>
      <c r="AE17" s="347"/>
      <c r="AF17" s="355"/>
      <c r="AG17" s="1066"/>
      <c r="AH17" s="332"/>
      <c r="AI17" s="347"/>
      <c r="AJ17" s="347"/>
      <c r="AK17" s="347"/>
      <c r="AL17" s="347"/>
      <c r="AM17" s="347"/>
      <c r="AN17" s="347"/>
      <c r="AO17" s="347"/>
      <c r="AP17" s="332"/>
      <c r="AQ17" s="332"/>
      <c r="AR17" s="332"/>
      <c r="AS17" s="332"/>
      <c r="AT17" s="332"/>
      <c r="AU17" s="332"/>
      <c r="AV17" s="332"/>
      <c r="AW17" s="332"/>
      <c r="AX17" s="332"/>
      <c r="AY17" s="332"/>
      <c r="AZ17" s="332"/>
      <c r="BA17" s="332"/>
      <c r="BC17" s="834"/>
      <c r="BO17" s="835"/>
    </row>
    <row r="18" spans="1:67" ht="15" hidden="1" customHeight="1">
      <c r="A18" s="57"/>
      <c r="B18" s="58" t="s">
        <v>192</v>
      </c>
      <c r="C18" s="57" t="s">
        <v>194</v>
      </c>
      <c r="D18" s="361">
        <v>4</v>
      </c>
      <c r="E18" s="57"/>
      <c r="F18" s="325">
        <v>0</v>
      </c>
      <c r="G18" s="325">
        <v>3</v>
      </c>
      <c r="H18" s="327">
        <v>4</v>
      </c>
      <c r="I18" s="328">
        <v>7</v>
      </c>
      <c r="J18" s="327">
        <v>4</v>
      </c>
      <c r="K18" s="327">
        <v>0</v>
      </c>
      <c r="L18" s="327"/>
      <c r="M18" s="333"/>
      <c r="N18" s="334"/>
      <c r="O18" s="356">
        <v>0</v>
      </c>
      <c r="P18" s="347"/>
      <c r="Q18" s="347"/>
      <c r="R18" s="347"/>
      <c r="S18" s="347"/>
      <c r="T18" s="347"/>
      <c r="U18" s="347"/>
      <c r="V18" s="347"/>
      <c r="W18" s="332"/>
      <c r="X18" s="347"/>
      <c r="Y18" s="347"/>
      <c r="Z18" s="347"/>
      <c r="AA18" s="347"/>
      <c r="AB18" s="347"/>
      <c r="AC18" s="347"/>
      <c r="AD18" s="332"/>
      <c r="AE18" s="347"/>
      <c r="AF18" s="355"/>
      <c r="AG18" s="1066"/>
      <c r="AH18" s="332"/>
      <c r="AI18" s="347"/>
      <c r="AJ18" s="347"/>
      <c r="AK18" s="347"/>
      <c r="AL18" s="347"/>
      <c r="AM18" s="347"/>
      <c r="AN18" s="347"/>
      <c r="AO18" s="347"/>
      <c r="AP18" s="332"/>
      <c r="AQ18" s="332"/>
      <c r="AR18" s="332"/>
      <c r="AS18" s="332"/>
      <c r="AT18" s="332"/>
      <c r="AU18" s="332"/>
      <c r="AV18" s="332"/>
      <c r="AW18" s="332"/>
      <c r="AX18" s="332"/>
      <c r="AY18" s="332"/>
      <c r="AZ18" s="332"/>
      <c r="BA18" s="332"/>
      <c r="BC18" s="834"/>
      <c r="BO18" s="835"/>
    </row>
    <row r="19" spans="1:67" ht="15" customHeight="1">
      <c r="A19" s="57"/>
      <c r="B19" s="58" t="s">
        <v>192</v>
      </c>
      <c r="C19" s="57" t="s">
        <v>195</v>
      </c>
      <c r="D19" s="361">
        <v>10</v>
      </c>
      <c r="E19" s="57"/>
      <c r="F19" s="326">
        <v>3</v>
      </c>
      <c r="G19" s="326">
        <v>12</v>
      </c>
      <c r="H19" s="325">
        <v>5</v>
      </c>
      <c r="I19" s="328">
        <v>5</v>
      </c>
      <c r="J19" s="327">
        <v>5</v>
      </c>
      <c r="K19" s="327">
        <v>5</v>
      </c>
      <c r="L19" s="325">
        <v>5</v>
      </c>
      <c r="M19" s="333">
        <v>10</v>
      </c>
      <c r="N19" s="334">
        <v>5</v>
      </c>
      <c r="O19" s="356">
        <v>5</v>
      </c>
      <c r="P19" s="347">
        <v>5</v>
      </c>
      <c r="Q19" s="347">
        <v>5</v>
      </c>
      <c r="R19" s="347">
        <v>5</v>
      </c>
      <c r="S19" s="347">
        <v>5</v>
      </c>
      <c r="T19" s="347">
        <v>5</v>
      </c>
      <c r="U19" s="347">
        <v>5</v>
      </c>
      <c r="V19" s="347">
        <v>5</v>
      </c>
      <c r="W19" s="347">
        <v>5</v>
      </c>
      <c r="X19" s="347">
        <v>5</v>
      </c>
      <c r="Y19" s="347">
        <v>5</v>
      </c>
      <c r="Z19" s="347">
        <v>5</v>
      </c>
      <c r="AA19" s="347">
        <v>5</v>
      </c>
      <c r="AB19" s="347">
        <v>5</v>
      </c>
      <c r="AC19" s="347">
        <v>5</v>
      </c>
      <c r="AD19" s="347">
        <v>5</v>
      </c>
      <c r="AE19" s="347">
        <v>5</v>
      </c>
      <c r="AF19" s="355">
        <v>5</v>
      </c>
      <c r="AG19" s="347">
        <v>5</v>
      </c>
      <c r="AH19" s="347">
        <v>5</v>
      </c>
      <c r="AI19" s="347">
        <v>5</v>
      </c>
      <c r="AJ19" s="347">
        <v>5</v>
      </c>
      <c r="AK19" s="347">
        <v>5</v>
      </c>
      <c r="AL19" s="347">
        <v>5</v>
      </c>
      <c r="AM19" s="347">
        <v>5</v>
      </c>
      <c r="AN19" s="347">
        <v>5</v>
      </c>
      <c r="AO19" s="347">
        <v>5</v>
      </c>
      <c r="AP19" s="332"/>
      <c r="AQ19" s="332"/>
      <c r="AR19" s="332"/>
      <c r="AS19" s="332"/>
      <c r="AT19" s="332"/>
      <c r="AU19" s="332"/>
      <c r="AV19" s="332"/>
      <c r="AW19" s="332"/>
      <c r="AX19" s="332"/>
      <c r="AY19" s="332"/>
      <c r="AZ19" s="332"/>
      <c r="BA19" s="332"/>
      <c r="BC19" s="698" t="s">
        <v>196</v>
      </c>
      <c r="BD19" s="602"/>
      <c r="BE19" s="602">
        <f>SUM(BE4:BE11)</f>
        <v>0</v>
      </c>
      <c r="BF19" s="602">
        <f>SUM(BF4:BF11)</f>
        <v>6</v>
      </c>
      <c r="BG19" s="602">
        <f>SUM(BG4:BG11)</f>
        <v>5</v>
      </c>
      <c r="BH19" s="602">
        <f>SUM(BH4:BH11)</f>
        <v>5</v>
      </c>
      <c r="BI19" s="602">
        <f>SUM(BI4:BI11)</f>
        <v>2</v>
      </c>
      <c r="BJ19" s="602">
        <v>3</v>
      </c>
      <c r="BK19" s="751">
        <v>3</v>
      </c>
      <c r="BL19" s="754"/>
      <c r="BM19" s="748">
        <v>2</v>
      </c>
      <c r="BN19" s="751"/>
      <c r="BO19" s="756"/>
    </row>
    <row r="20" spans="1:67" ht="15" customHeight="1">
      <c r="A20" s="57"/>
      <c r="B20" s="58" t="s">
        <v>192</v>
      </c>
      <c r="C20" s="57" t="s">
        <v>176</v>
      </c>
      <c r="D20" s="361">
        <v>5</v>
      </c>
      <c r="E20" s="57"/>
      <c r="F20" s="335"/>
      <c r="G20" s="335"/>
      <c r="H20" s="335"/>
      <c r="I20" s="336"/>
      <c r="J20" s="335"/>
      <c r="K20" s="335"/>
      <c r="L20" s="335"/>
      <c r="M20" s="337"/>
      <c r="N20" s="338"/>
      <c r="O20" s="357"/>
      <c r="P20" s="347">
        <v>5</v>
      </c>
      <c r="Q20" s="347">
        <v>5</v>
      </c>
      <c r="R20" s="347">
        <v>5</v>
      </c>
      <c r="S20" s="334">
        <v>5</v>
      </c>
      <c r="T20" s="334">
        <v>5</v>
      </c>
      <c r="U20" s="334">
        <v>5</v>
      </c>
      <c r="V20" s="334">
        <v>5</v>
      </c>
      <c r="W20" s="334">
        <v>5</v>
      </c>
      <c r="X20" s="334">
        <v>5</v>
      </c>
      <c r="Y20" s="334">
        <v>5</v>
      </c>
      <c r="Z20" s="334">
        <v>5</v>
      </c>
      <c r="AA20" s="334">
        <v>5</v>
      </c>
      <c r="AB20" s="334">
        <v>5</v>
      </c>
      <c r="AC20" s="334">
        <v>5</v>
      </c>
      <c r="AD20" s="334">
        <v>5</v>
      </c>
      <c r="AE20" s="334">
        <v>5</v>
      </c>
      <c r="AF20" s="539">
        <v>5</v>
      </c>
      <c r="AG20" s="334">
        <v>5</v>
      </c>
      <c r="AH20" s="334">
        <v>5</v>
      </c>
      <c r="AI20" s="334">
        <v>5</v>
      </c>
      <c r="AJ20" s="334">
        <v>5</v>
      </c>
      <c r="AK20" s="334">
        <v>5</v>
      </c>
      <c r="AL20" s="334">
        <v>5</v>
      </c>
      <c r="AM20" s="334">
        <v>5</v>
      </c>
      <c r="AN20" s="334">
        <v>5</v>
      </c>
      <c r="AO20" s="334">
        <v>5</v>
      </c>
      <c r="AP20" s="332"/>
      <c r="AQ20" s="332"/>
      <c r="AR20" s="332"/>
      <c r="AS20" s="332"/>
      <c r="AT20" s="332"/>
      <c r="AU20" s="332"/>
      <c r="AV20" s="332"/>
      <c r="AW20" s="332"/>
      <c r="AX20" s="332"/>
      <c r="AY20" s="332"/>
      <c r="AZ20" s="332"/>
      <c r="BA20" s="332"/>
    </row>
    <row r="21" spans="1:67" ht="15" customHeight="1">
      <c r="A21" s="57"/>
      <c r="B21" s="58" t="s">
        <v>192</v>
      </c>
      <c r="C21" s="57" t="s">
        <v>197</v>
      </c>
      <c r="D21" s="361">
        <v>10</v>
      </c>
      <c r="E21" s="57"/>
      <c r="F21" s="326">
        <v>18</v>
      </c>
      <c r="G21" s="326">
        <v>12</v>
      </c>
      <c r="H21" s="325">
        <v>5</v>
      </c>
      <c r="I21" s="328">
        <v>5</v>
      </c>
      <c r="J21" s="325">
        <v>5</v>
      </c>
      <c r="K21" s="327">
        <v>5</v>
      </c>
      <c r="L21" s="325">
        <v>8</v>
      </c>
      <c r="M21" s="330">
        <v>10</v>
      </c>
      <c r="N21" s="334">
        <v>5</v>
      </c>
      <c r="O21" s="356">
        <v>5</v>
      </c>
      <c r="P21" s="347">
        <v>5</v>
      </c>
      <c r="Q21" s="347">
        <v>5</v>
      </c>
      <c r="R21" s="347">
        <v>5</v>
      </c>
      <c r="S21" s="334">
        <v>5</v>
      </c>
      <c r="T21" s="334">
        <v>5</v>
      </c>
      <c r="U21" s="334">
        <v>5</v>
      </c>
      <c r="V21" s="334">
        <v>5</v>
      </c>
      <c r="W21" s="334">
        <v>5</v>
      </c>
      <c r="X21" s="347">
        <v>5</v>
      </c>
      <c r="Y21" s="347">
        <v>5</v>
      </c>
      <c r="Z21" s="334">
        <v>5</v>
      </c>
      <c r="AA21" s="334">
        <v>5</v>
      </c>
      <c r="AB21" s="334">
        <v>5</v>
      </c>
      <c r="AC21" s="334">
        <v>5</v>
      </c>
      <c r="AD21" s="334">
        <v>5</v>
      </c>
      <c r="AE21" s="334">
        <v>5</v>
      </c>
      <c r="AF21" s="539">
        <v>5</v>
      </c>
      <c r="AG21" s="347">
        <v>5</v>
      </c>
      <c r="AH21" s="347">
        <v>5</v>
      </c>
      <c r="AI21" s="334">
        <v>5</v>
      </c>
      <c r="AJ21" s="347">
        <v>5</v>
      </c>
      <c r="AK21" s="334">
        <v>5</v>
      </c>
      <c r="AL21" s="334">
        <v>5</v>
      </c>
      <c r="AM21" s="334">
        <v>5</v>
      </c>
      <c r="AN21" s="334">
        <v>5</v>
      </c>
      <c r="AO21" s="334">
        <v>5</v>
      </c>
      <c r="AP21" s="332"/>
      <c r="AQ21" s="332"/>
      <c r="AR21" s="332"/>
      <c r="AS21" s="332"/>
      <c r="AT21" s="332"/>
      <c r="AU21" s="332"/>
      <c r="AV21" s="332"/>
      <c r="AW21" s="332"/>
      <c r="AX21" s="332"/>
      <c r="AY21" s="332"/>
      <c r="AZ21" s="332"/>
      <c r="BA21" s="332"/>
    </row>
    <row r="22" spans="1:67" ht="15" customHeight="1">
      <c r="A22" s="57"/>
      <c r="B22" s="58" t="s">
        <v>192</v>
      </c>
      <c r="C22" s="57" t="s">
        <v>180</v>
      </c>
      <c r="D22" s="361">
        <v>3</v>
      </c>
      <c r="E22" s="57"/>
      <c r="F22" s="326">
        <v>6</v>
      </c>
      <c r="G22" s="326">
        <v>3</v>
      </c>
      <c r="H22" s="325">
        <v>5</v>
      </c>
      <c r="I22" s="328">
        <v>5</v>
      </c>
      <c r="J22" s="325">
        <v>5</v>
      </c>
      <c r="K22" s="327">
        <v>5</v>
      </c>
      <c r="L22" s="327">
        <v>6</v>
      </c>
      <c r="M22" s="333">
        <v>15</v>
      </c>
      <c r="N22" s="334">
        <v>5</v>
      </c>
      <c r="O22" s="356">
        <v>5</v>
      </c>
      <c r="P22" s="347">
        <v>5</v>
      </c>
      <c r="Q22" s="347">
        <v>5</v>
      </c>
      <c r="R22" s="347">
        <v>5</v>
      </c>
      <c r="S22" s="334">
        <v>5</v>
      </c>
      <c r="T22" s="334">
        <v>5</v>
      </c>
      <c r="U22" s="347">
        <v>5</v>
      </c>
      <c r="V22" s="347">
        <v>5</v>
      </c>
      <c r="W22" s="347">
        <v>5</v>
      </c>
      <c r="X22" s="347">
        <v>5</v>
      </c>
      <c r="Y22" s="347">
        <v>5</v>
      </c>
      <c r="Z22" s="347">
        <v>5</v>
      </c>
      <c r="AA22" s="347">
        <v>5</v>
      </c>
      <c r="AB22" s="347">
        <v>5</v>
      </c>
      <c r="AC22" s="347">
        <v>5</v>
      </c>
      <c r="AD22" s="347">
        <v>5</v>
      </c>
      <c r="AE22" s="347">
        <v>5</v>
      </c>
      <c r="AF22" s="355">
        <v>5</v>
      </c>
      <c r="AG22" s="347">
        <v>5</v>
      </c>
      <c r="AH22" s="347">
        <v>5</v>
      </c>
      <c r="AI22" s="347">
        <v>5</v>
      </c>
      <c r="AJ22" s="347">
        <v>5</v>
      </c>
      <c r="AK22" s="347">
        <v>5</v>
      </c>
      <c r="AL22" s="347">
        <v>5</v>
      </c>
      <c r="AM22" s="347">
        <v>5</v>
      </c>
      <c r="AN22" s="347">
        <v>5</v>
      </c>
      <c r="AO22" s="347">
        <v>5</v>
      </c>
      <c r="AP22" s="332"/>
      <c r="AQ22" s="332"/>
      <c r="AR22" s="332"/>
      <c r="AS22" s="332"/>
      <c r="AT22" s="332"/>
      <c r="AU22" s="332"/>
      <c r="AV22" s="332"/>
      <c r="AW22" s="332"/>
      <c r="AX22" s="332"/>
      <c r="AY22" s="332"/>
      <c r="AZ22" s="332"/>
      <c r="BA22" s="332"/>
    </row>
    <row r="23" spans="1:67" ht="15" hidden="1" customHeight="1">
      <c r="A23" s="57"/>
      <c r="B23" s="58" t="s">
        <v>192</v>
      </c>
      <c r="C23" s="57" t="s">
        <v>182</v>
      </c>
      <c r="D23" s="361">
        <v>15</v>
      </c>
      <c r="E23" s="57"/>
      <c r="F23" s="325">
        <v>9</v>
      </c>
      <c r="G23" s="326">
        <v>11</v>
      </c>
      <c r="H23" s="327">
        <v>15</v>
      </c>
      <c r="I23" s="339">
        <v>15</v>
      </c>
      <c r="J23" s="327">
        <v>14</v>
      </c>
      <c r="K23" s="325">
        <v>14</v>
      </c>
      <c r="L23" s="327">
        <v>14</v>
      </c>
      <c r="M23" s="333"/>
      <c r="N23" s="334"/>
      <c r="O23" s="356">
        <v>5</v>
      </c>
      <c r="P23" s="347"/>
      <c r="Q23" s="347"/>
      <c r="R23" s="347"/>
      <c r="S23" s="334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32"/>
      <c r="AE23" s="347"/>
      <c r="AF23" s="355"/>
      <c r="AG23" s="347"/>
      <c r="AH23" s="347"/>
      <c r="AI23" s="347"/>
      <c r="AJ23" s="347"/>
      <c r="AK23" s="347"/>
      <c r="AL23" s="347"/>
      <c r="AM23" s="347"/>
      <c r="AN23" s="347"/>
      <c r="AO23" s="347"/>
      <c r="AP23" s="332"/>
      <c r="AQ23" s="332"/>
      <c r="AR23" s="332"/>
      <c r="AS23" s="332"/>
      <c r="AT23" s="332"/>
      <c r="AU23" s="332"/>
      <c r="AV23" s="332"/>
      <c r="AW23" s="332"/>
      <c r="AX23" s="332"/>
      <c r="AY23" s="332"/>
      <c r="AZ23" s="332"/>
      <c r="BA23" s="332"/>
    </row>
    <row r="24" spans="1:67">
      <c r="A24" s="57"/>
      <c r="B24" s="58" t="s">
        <v>192</v>
      </c>
      <c r="C24" s="57" t="s">
        <v>198</v>
      </c>
      <c r="D24" s="361">
        <v>4</v>
      </c>
      <c r="E24" s="57"/>
      <c r="F24" s="325"/>
      <c r="G24" s="326"/>
      <c r="H24" s="333"/>
      <c r="I24" s="334">
        <v>0</v>
      </c>
      <c r="J24" s="340">
        <v>2</v>
      </c>
      <c r="K24" s="325"/>
      <c r="L24" s="325">
        <v>3</v>
      </c>
      <c r="M24" s="330">
        <v>3</v>
      </c>
      <c r="N24" s="334">
        <v>5</v>
      </c>
      <c r="O24" s="356">
        <v>5</v>
      </c>
      <c r="P24" s="347">
        <v>4</v>
      </c>
      <c r="Q24" s="347">
        <v>2</v>
      </c>
      <c r="R24" s="347">
        <v>5</v>
      </c>
      <c r="S24" s="334">
        <v>2</v>
      </c>
      <c r="T24" s="347">
        <v>5</v>
      </c>
      <c r="U24" s="347">
        <v>2</v>
      </c>
      <c r="V24" s="347">
        <v>5</v>
      </c>
      <c r="W24" s="347">
        <v>2</v>
      </c>
      <c r="X24" s="347">
        <v>5</v>
      </c>
      <c r="Y24" s="347">
        <v>2</v>
      </c>
      <c r="Z24" s="347">
        <v>5</v>
      </c>
      <c r="AA24" s="347">
        <v>2</v>
      </c>
      <c r="AB24" s="347">
        <v>5</v>
      </c>
      <c r="AC24" s="347">
        <v>2</v>
      </c>
      <c r="AD24" s="334">
        <v>5</v>
      </c>
      <c r="AE24" s="347">
        <v>2</v>
      </c>
      <c r="AF24" s="355">
        <v>5</v>
      </c>
      <c r="AG24" s="347">
        <v>2</v>
      </c>
      <c r="AH24" s="347">
        <v>5</v>
      </c>
      <c r="AI24" s="347">
        <v>2</v>
      </c>
      <c r="AJ24" s="347">
        <v>5</v>
      </c>
      <c r="AK24" s="347">
        <v>2</v>
      </c>
      <c r="AL24" s="347">
        <v>5</v>
      </c>
      <c r="AM24" s="347">
        <v>2</v>
      </c>
      <c r="AN24" s="347">
        <v>5</v>
      </c>
      <c r="AO24" s="347">
        <v>3</v>
      </c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</row>
    <row r="25" spans="1:67" ht="15" hidden="1" customHeight="1">
      <c r="A25" s="57"/>
      <c r="B25" s="58" t="s">
        <v>192</v>
      </c>
      <c r="C25" s="57" t="s">
        <v>184</v>
      </c>
      <c r="D25" s="361">
        <v>4</v>
      </c>
      <c r="E25" s="57"/>
      <c r="F25" s="325"/>
      <c r="G25" s="326"/>
      <c r="H25" s="333"/>
      <c r="I25" s="334"/>
      <c r="J25" s="341">
        <v>1</v>
      </c>
      <c r="K25" s="325"/>
      <c r="L25" s="327"/>
      <c r="M25" s="333"/>
      <c r="N25" s="334"/>
      <c r="O25" s="356">
        <v>15</v>
      </c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32"/>
      <c r="AE25" s="347"/>
      <c r="AF25" s="355"/>
      <c r="AG25" s="347"/>
      <c r="AH25" s="347"/>
      <c r="AI25" s="347"/>
      <c r="AJ25" s="347"/>
      <c r="AK25" s="347"/>
      <c r="AL25" s="347"/>
      <c r="AM25" s="347"/>
      <c r="AN25" s="347"/>
      <c r="AO25" s="347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332"/>
    </row>
    <row r="26" spans="1:67">
      <c r="A26" s="57"/>
      <c r="B26" s="58" t="s">
        <v>192</v>
      </c>
      <c r="C26" s="57" t="s">
        <v>186</v>
      </c>
      <c r="D26" s="361">
        <v>30</v>
      </c>
      <c r="E26" s="57"/>
      <c r="F26" s="325"/>
      <c r="G26" s="326"/>
      <c r="H26" s="333"/>
      <c r="I26" s="334"/>
      <c r="J26" s="341">
        <v>30</v>
      </c>
      <c r="K26" s="325">
        <v>25</v>
      </c>
      <c r="L26" s="327">
        <v>29</v>
      </c>
      <c r="M26" s="333">
        <v>15</v>
      </c>
      <c r="N26" s="334">
        <v>15</v>
      </c>
      <c r="O26" s="356">
        <v>15</v>
      </c>
      <c r="P26" s="347">
        <v>15</v>
      </c>
      <c r="Q26" s="347">
        <v>15</v>
      </c>
      <c r="R26" s="347">
        <v>10</v>
      </c>
      <c r="S26" s="347">
        <v>10</v>
      </c>
      <c r="T26" s="347">
        <v>10</v>
      </c>
      <c r="U26" s="347">
        <v>10</v>
      </c>
      <c r="V26" s="334">
        <v>15</v>
      </c>
      <c r="W26" s="347">
        <v>15</v>
      </c>
      <c r="X26" s="347">
        <v>20</v>
      </c>
      <c r="Y26" s="347">
        <v>20</v>
      </c>
      <c r="Z26" s="347">
        <v>15</v>
      </c>
      <c r="AA26" s="347">
        <v>15</v>
      </c>
      <c r="AB26" s="347">
        <v>20</v>
      </c>
      <c r="AC26" s="347">
        <v>15</v>
      </c>
      <c r="AD26" s="347">
        <v>10</v>
      </c>
      <c r="AE26" s="347">
        <v>10</v>
      </c>
      <c r="AF26" s="355">
        <v>10</v>
      </c>
      <c r="AG26" s="347">
        <v>10</v>
      </c>
      <c r="AH26" s="347">
        <v>10</v>
      </c>
      <c r="AI26" s="347">
        <v>10</v>
      </c>
      <c r="AJ26" s="347">
        <v>10</v>
      </c>
      <c r="AK26" s="347">
        <v>10</v>
      </c>
      <c r="AL26" s="347">
        <v>5</v>
      </c>
      <c r="AM26" s="347">
        <v>5</v>
      </c>
      <c r="AN26" s="347">
        <v>5</v>
      </c>
      <c r="AO26" s="347">
        <v>5</v>
      </c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</row>
    <row r="27" spans="1:67">
      <c r="A27" s="57"/>
      <c r="B27" s="58" t="s">
        <v>192</v>
      </c>
      <c r="C27" s="57" t="s">
        <v>188</v>
      </c>
      <c r="D27" s="361">
        <v>25</v>
      </c>
      <c r="E27" s="57"/>
      <c r="F27" s="325"/>
      <c r="G27" s="326"/>
      <c r="H27" s="333"/>
      <c r="I27" s="334"/>
      <c r="J27" s="341">
        <v>30</v>
      </c>
      <c r="K27" s="325"/>
      <c r="L27" s="327">
        <v>25</v>
      </c>
      <c r="M27" s="333">
        <v>15</v>
      </c>
      <c r="N27" s="334">
        <v>15</v>
      </c>
      <c r="O27" s="356">
        <v>15</v>
      </c>
      <c r="P27" s="347">
        <v>15</v>
      </c>
      <c r="Q27" s="347">
        <v>15</v>
      </c>
      <c r="R27" s="347">
        <v>10</v>
      </c>
      <c r="S27" s="347">
        <v>10</v>
      </c>
      <c r="T27" s="347">
        <v>10</v>
      </c>
      <c r="U27" s="347">
        <v>10</v>
      </c>
      <c r="V27" s="334">
        <v>15</v>
      </c>
      <c r="W27" s="347">
        <v>15</v>
      </c>
      <c r="X27" s="347">
        <v>16</v>
      </c>
      <c r="Y27" s="347">
        <v>20</v>
      </c>
      <c r="Z27" s="347">
        <v>15</v>
      </c>
      <c r="AA27" s="347">
        <v>15</v>
      </c>
      <c r="AB27" s="347">
        <v>20</v>
      </c>
      <c r="AC27" s="347">
        <v>15</v>
      </c>
      <c r="AD27" s="347">
        <v>10</v>
      </c>
      <c r="AE27" s="347">
        <v>10</v>
      </c>
      <c r="AF27" s="355">
        <v>10</v>
      </c>
      <c r="AG27" s="347">
        <v>10</v>
      </c>
      <c r="AH27" s="347">
        <v>10</v>
      </c>
      <c r="AI27" s="347">
        <v>10</v>
      </c>
      <c r="AJ27" s="347">
        <v>10</v>
      </c>
      <c r="AK27" s="347">
        <v>10</v>
      </c>
      <c r="AL27" s="347">
        <v>5</v>
      </c>
      <c r="AM27" s="347">
        <v>5</v>
      </c>
      <c r="AN27" s="347">
        <v>5</v>
      </c>
      <c r="AO27" s="347">
        <v>5</v>
      </c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</row>
    <row r="28" spans="1:67">
      <c r="A28" s="57"/>
      <c r="B28" s="1242" t="s">
        <v>199</v>
      </c>
      <c r="C28" s="675" t="s">
        <v>200</v>
      </c>
      <c r="D28" s="362"/>
      <c r="E28" s="57"/>
      <c r="F28" s="342"/>
      <c r="G28" s="343"/>
      <c r="H28" s="344"/>
      <c r="I28" s="345"/>
      <c r="J28" s="346"/>
      <c r="K28" s="342"/>
      <c r="L28" s="327"/>
      <c r="M28" s="333"/>
      <c r="N28" s="334"/>
      <c r="O28" s="356"/>
      <c r="P28" s="347"/>
      <c r="Q28" s="347"/>
      <c r="R28" s="347"/>
      <c r="S28" s="347"/>
      <c r="T28" s="347"/>
      <c r="U28" s="347"/>
      <c r="V28" s="334"/>
      <c r="W28" s="347"/>
      <c r="X28" s="347"/>
      <c r="Y28" s="347"/>
      <c r="Z28" s="347"/>
      <c r="AA28" s="347"/>
      <c r="AB28" s="347"/>
      <c r="AC28" s="347"/>
      <c r="AD28" s="347"/>
      <c r="AE28" s="347"/>
      <c r="AF28" s="355"/>
      <c r="AG28" s="347"/>
      <c r="AH28" s="347"/>
      <c r="AI28" s="334"/>
      <c r="AJ28" s="334">
        <v>2</v>
      </c>
      <c r="AK28" s="334">
        <v>2</v>
      </c>
      <c r="AL28" s="334">
        <v>2</v>
      </c>
      <c r="AM28" s="334">
        <v>4</v>
      </c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</row>
    <row r="29" spans="1:67" ht="15" customHeight="1">
      <c r="A29" s="57"/>
      <c r="B29" s="370" t="s">
        <v>199</v>
      </c>
      <c r="C29" s="675" t="s">
        <v>201</v>
      </c>
      <c r="D29" s="362">
        <v>20</v>
      </c>
      <c r="E29" s="57"/>
      <c r="F29" s="342"/>
      <c r="G29" s="343"/>
      <c r="H29" s="344"/>
      <c r="I29" s="345">
        <v>25</v>
      </c>
      <c r="J29" s="346">
        <v>25</v>
      </c>
      <c r="K29" s="342">
        <v>33</v>
      </c>
      <c r="L29" s="327">
        <v>35</v>
      </c>
      <c r="M29" s="330">
        <v>40</v>
      </c>
      <c r="N29" s="334">
        <v>32</v>
      </c>
      <c r="O29" s="356">
        <v>32</v>
      </c>
      <c r="P29" s="347">
        <v>30</v>
      </c>
      <c r="Q29" s="347">
        <v>24</v>
      </c>
      <c r="R29" s="347"/>
      <c r="S29" s="347">
        <v>6</v>
      </c>
      <c r="T29" s="338">
        <v>0</v>
      </c>
      <c r="U29" s="334">
        <v>24</v>
      </c>
      <c r="V29" s="347">
        <v>28</v>
      </c>
      <c r="W29" s="347">
        <v>17</v>
      </c>
      <c r="X29" s="347">
        <v>44</v>
      </c>
      <c r="Y29" s="347">
        <v>22</v>
      </c>
      <c r="Z29" s="347">
        <v>14</v>
      </c>
      <c r="AA29" s="347">
        <v>10</v>
      </c>
      <c r="AB29" s="347">
        <v>34</v>
      </c>
      <c r="AC29" s="347">
        <v>16</v>
      </c>
      <c r="AD29" s="347">
        <v>18</v>
      </c>
      <c r="AE29" s="347">
        <v>20</v>
      </c>
      <c r="AF29" s="355">
        <v>10</v>
      </c>
      <c r="AG29" s="347">
        <v>24</v>
      </c>
      <c r="AH29" s="334">
        <v>12</v>
      </c>
      <c r="AI29" s="347">
        <v>10</v>
      </c>
      <c r="AJ29" s="347">
        <v>25</v>
      </c>
      <c r="AK29" s="347">
        <v>22</v>
      </c>
      <c r="AL29" s="347">
        <v>20</v>
      </c>
      <c r="AM29" s="347">
        <v>26</v>
      </c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</row>
    <row r="30" spans="1:67" ht="15" hidden="1" customHeight="1">
      <c r="A30" s="57"/>
      <c r="B30" s="672" t="s">
        <v>199</v>
      </c>
      <c r="C30" s="670" t="s">
        <v>202</v>
      </c>
      <c r="D30" s="666">
        <v>1</v>
      </c>
      <c r="E30" s="473"/>
      <c r="F30" s="663"/>
      <c r="G30" s="664"/>
      <c r="H30" s="665"/>
      <c r="I30" s="345"/>
      <c r="J30" s="663"/>
      <c r="K30" s="663"/>
      <c r="L30" s="340"/>
      <c r="M30" s="330"/>
      <c r="N30" s="334"/>
      <c r="O30" s="478"/>
      <c r="P30" s="338"/>
      <c r="Q30" s="338"/>
      <c r="R30" s="338"/>
      <c r="S30" s="338"/>
      <c r="T30" s="338"/>
      <c r="U30" s="338"/>
      <c r="V30" s="338"/>
      <c r="W30" s="338"/>
      <c r="X30" s="347"/>
      <c r="Y30" s="334">
        <v>2</v>
      </c>
      <c r="Z30" s="347">
        <v>4</v>
      </c>
      <c r="AA30" s="864">
        <v>2</v>
      </c>
      <c r="AB30" s="347">
        <v>0</v>
      </c>
      <c r="AC30" s="347">
        <v>0</v>
      </c>
      <c r="AD30" s="347">
        <v>0</v>
      </c>
      <c r="AE30" s="347">
        <v>0</v>
      </c>
      <c r="AF30" s="355">
        <v>0</v>
      </c>
      <c r="AG30" s="347"/>
      <c r="AH30" s="347"/>
      <c r="AI30" s="347"/>
      <c r="AJ30" s="347"/>
      <c r="AK30" s="347"/>
      <c r="AL30" s="347"/>
      <c r="AM30" s="347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</row>
    <row r="31" spans="1:67" ht="15" hidden="1" customHeight="1">
      <c r="A31" s="57"/>
      <c r="B31" s="672" t="s">
        <v>199</v>
      </c>
      <c r="C31" s="670" t="s">
        <v>203</v>
      </c>
      <c r="D31" s="666"/>
      <c r="E31" s="473"/>
      <c r="F31" s="663"/>
      <c r="G31" s="664"/>
      <c r="H31" s="665"/>
      <c r="I31" s="345"/>
      <c r="J31" s="663"/>
      <c r="K31" s="663"/>
      <c r="L31" s="340"/>
      <c r="M31" s="330"/>
      <c r="N31" s="334"/>
      <c r="O31" s="47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984"/>
      <c r="AB31" s="338"/>
      <c r="AC31" s="334">
        <v>0</v>
      </c>
      <c r="AD31" s="334">
        <v>2</v>
      </c>
      <c r="AE31" s="334">
        <v>6</v>
      </c>
      <c r="AF31" s="355">
        <v>6</v>
      </c>
      <c r="AG31" s="347">
        <v>6</v>
      </c>
      <c r="AH31" s="347">
        <v>6</v>
      </c>
      <c r="AI31" s="347"/>
      <c r="AJ31" s="347"/>
      <c r="AK31" s="347"/>
      <c r="AL31" s="347"/>
      <c r="AM31" s="347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</row>
    <row r="32" spans="1:67" ht="15" customHeight="1">
      <c r="A32" s="57"/>
      <c r="B32" s="672" t="s">
        <v>199</v>
      </c>
      <c r="C32" s="758" t="s">
        <v>204</v>
      </c>
      <c r="D32" s="673">
        <v>5</v>
      </c>
      <c r="E32" s="474"/>
      <c r="F32" s="475"/>
      <c r="G32" s="475"/>
      <c r="H32" s="475"/>
      <c r="I32" s="476"/>
      <c r="J32" s="475"/>
      <c r="K32" s="475"/>
      <c r="L32" s="477"/>
      <c r="M32" s="337"/>
      <c r="N32" s="338"/>
      <c r="O32" s="478"/>
      <c r="P32" s="338"/>
      <c r="Q32" s="338"/>
      <c r="R32" s="338"/>
      <c r="S32" s="338"/>
      <c r="T32" s="338"/>
      <c r="U32" s="347"/>
      <c r="V32" s="334">
        <v>1</v>
      </c>
      <c r="W32" s="347">
        <v>1</v>
      </c>
      <c r="X32" s="334">
        <v>2</v>
      </c>
      <c r="Y32" s="347">
        <v>2</v>
      </c>
      <c r="Z32" s="347">
        <v>1</v>
      </c>
      <c r="AA32" s="347">
        <v>1</v>
      </c>
      <c r="AB32" s="347">
        <v>1</v>
      </c>
      <c r="AC32" s="347">
        <v>2</v>
      </c>
      <c r="AD32" s="347">
        <v>2</v>
      </c>
      <c r="AE32" s="347">
        <v>2</v>
      </c>
      <c r="AF32" s="355">
        <v>2</v>
      </c>
      <c r="AG32" s="347">
        <v>2</v>
      </c>
      <c r="AH32" s="347">
        <v>2</v>
      </c>
      <c r="AI32" s="347">
        <v>1</v>
      </c>
      <c r="AJ32" s="347">
        <v>1</v>
      </c>
      <c r="AK32" s="334">
        <v>2</v>
      </c>
      <c r="AL32" s="347">
        <v>2</v>
      </c>
      <c r="AM32" s="347">
        <v>2</v>
      </c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</row>
    <row r="33" spans="1:53" ht="15" hidden="1" customHeight="1">
      <c r="A33" s="57"/>
      <c r="B33" s="672" t="s">
        <v>199</v>
      </c>
      <c r="C33" s="670" t="s">
        <v>205</v>
      </c>
      <c r="D33" s="677">
        <v>2</v>
      </c>
      <c r="E33" s="474"/>
      <c r="F33" s="475"/>
      <c r="G33" s="475"/>
      <c r="H33" s="475"/>
      <c r="I33" s="476"/>
      <c r="J33" s="475"/>
      <c r="K33" s="475"/>
      <c r="L33" s="477"/>
      <c r="M33" s="337"/>
      <c r="N33" s="338"/>
      <c r="O33" s="478"/>
      <c r="P33" s="338"/>
      <c r="Q33" s="338"/>
      <c r="R33" s="338"/>
      <c r="S33" s="338"/>
      <c r="T33" s="338"/>
      <c r="U33" s="347">
        <v>2</v>
      </c>
      <c r="V33" s="347">
        <v>4</v>
      </c>
      <c r="W33" s="347">
        <v>2</v>
      </c>
      <c r="X33" s="347">
        <v>0</v>
      </c>
      <c r="Y33" s="347">
        <v>2</v>
      </c>
      <c r="Z33" s="347">
        <v>1</v>
      </c>
      <c r="AA33" s="347">
        <v>2</v>
      </c>
      <c r="AB33" s="347">
        <v>0</v>
      </c>
      <c r="AC33" s="347">
        <v>0</v>
      </c>
      <c r="AD33" s="347">
        <v>0</v>
      </c>
      <c r="AE33" s="347">
        <v>0</v>
      </c>
      <c r="AF33" s="355">
        <v>0</v>
      </c>
      <c r="AG33" s="347"/>
      <c r="AH33" s="347"/>
      <c r="AI33" s="347"/>
      <c r="AJ33" s="347"/>
      <c r="AK33" s="347"/>
      <c r="AL33" s="347"/>
      <c r="AM33" s="347"/>
      <c r="AN33" s="1066"/>
      <c r="AO33" s="1066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  <c r="BA33" s="332"/>
    </row>
    <row r="34" spans="1:53" ht="15" hidden="1" customHeight="1">
      <c r="A34" s="57"/>
      <c r="B34" s="672" t="s">
        <v>199</v>
      </c>
      <c r="C34" s="670" t="s">
        <v>206</v>
      </c>
      <c r="D34" s="985"/>
      <c r="E34" s="474"/>
      <c r="F34" s="475"/>
      <c r="G34" s="475"/>
      <c r="H34" s="475"/>
      <c r="I34" s="476"/>
      <c r="J34" s="475"/>
      <c r="K34" s="475"/>
      <c r="L34" s="477"/>
      <c r="M34" s="337"/>
      <c r="N34" s="338"/>
      <c r="O34" s="47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4">
        <v>0</v>
      </c>
      <c r="AD34" s="334">
        <v>2</v>
      </c>
      <c r="AE34" s="347">
        <v>2</v>
      </c>
      <c r="AF34" s="539">
        <v>2</v>
      </c>
      <c r="AG34" s="347">
        <v>2</v>
      </c>
      <c r="AH34" s="347">
        <v>2</v>
      </c>
      <c r="AI34" s="347"/>
      <c r="AJ34" s="347"/>
      <c r="AK34" s="347"/>
      <c r="AL34" s="347"/>
      <c r="AM34" s="347"/>
      <c r="AN34" s="1066"/>
      <c r="AO34" s="1066"/>
      <c r="AP34" s="332"/>
      <c r="AQ34" s="332"/>
      <c r="AR34" s="332"/>
      <c r="AS34" s="332"/>
      <c r="AT34" s="332"/>
      <c r="AU34" s="332"/>
      <c r="AV34" s="332"/>
      <c r="AW34" s="332"/>
      <c r="AX34" s="332"/>
      <c r="AY34" s="332"/>
      <c r="AZ34" s="332"/>
      <c r="BA34" s="332"/>
    </row>
    <row r="35" spans="1:53">
      <c r="A35" s="57"/>
      <c r="B35" s="672" t="s">
        <v>199</v>
      </c>
      <c r="C35" s="671" t="s">
        <v>207</v>
      </c>
      <c r="D35" s="674">
        <v>20</v>
      </c>
      <c r="F35" s="347"/>
      <c r="G35" s="347"/>
      <c r="H35" s="347"/>
      <c r="I35" s="347">
        <v>25</v>
      </c>
      <c r="J35" s="347">
        <v>25</v>
      </c>
      <c r="K35" s="334">
        <v>33</v>
      </c>
      <c r="L35" s="340">
        <v>35</v>
      </c>
      <c r="M35" s="330">
        <v>40</v>
      </c>
      <c r="N35" s="347">
        <v>32</v>
      </c>
      <c r="O35" s="356">
        <v>32</v>
      </c>
      <c r="P35" s="347">
        <v>30</v>
      </c>
      <c r="Q35" s="347">
        <v>24</v>
      </c>
      <c r="R35" s="347"/>
      <c r="S35" s="347">
        <v>6</v>
      </c>
      <c r="T35" s="338">
        <v>0</v>
      </c>
      <c r="U35" s="347">
        <v>18</v>
      </c>
      <c r="V35" s="347">
        <v>28</v>
      </c>
      <c r="W35" s="347">
        <v>15</v>
      </c>
      <c r="X35" s="347">
        <v>44</v>
      </c>
      <c r="Y35" s="347">
        <v>22</v>
      </c>
      <c r="Z35" s="347">
        <v>14</v>
      </c>
      <c r="AA35" s="347">
        <v>10</v>
      </c>
      <c r="AB35" s="347">
        <v>31</v>
      </c>
      <c r="AC35" s="347">
        <v>16</v>
      </c>
      <c r="AD35" s="347">
        <v>18</v>
      </c>
      <c r="AE35" s="347">
        <v>20</v>
      </c>
      <c r="AF35" s="355">
        <v>10</v>
      </c>
      <c r="AG35" s="347">
        <v>24</v>
      </c>
      <c r="AH35" s="347">
        <v>12</v>
      </c>
      <c r="AI35" s="347">
        <v>10</v>
      </c>
      <c r="AJ35" s="347">
        <v>25</v>
      </c>
      <c r="AK35" s="347">
        <v>22</v>
      </c>
      <c r="AL35" s="347">
        <v>20</v>
      </c>
      <c r="AM35" s="347">
        <v>26</v>
      </c>
      <c r="AN35" s="1066"/>
      <c r="AO35" s="1066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/>
      <c r="BA35" s="332"/>
    </row>
    <row r="36" spans="1:53" ht="15" customHeight="1">
      <c r="A36" s="57"/>
      <c r="B36" s="370" t="s">
        <v>199</v>
      </c>
      <c r="C36" s="676" t="s">
        <v>208</v>
      </c>
      <c r="D36" s="364">
        <v>5</v>
      </c>
      <c r="E36" s="57"/>
      <c r="F36" s="348">
        <v>2</v>
      </c>
      <c r="G36" s="349">
        <v>7</v>
      </c>
      <c r="H36" s="348">
        <v>4</v>
      </c>
      <c r="I36" s="329">
        <v>4</v>
      </c>
      <c r="J36" s="350">
        <v>3</v>
      </c>
      <c r="K36" s="350">
        <v>11</v>
      </c>
      <c r="L36" s="325">
        <v>9</v>
      </c>
      <c r="M36" s="330">
        <v>10</v>
      </c>
      <c r="N36" s="334">
        <v>10</v>
      </c>
      <c r="O36" s="356">
        <v>10</v>
      </c>
      <c r="P36" s="347">
        <v>20</v>
      </c>
      <c r="Q36" s="347">
        <v>10</v>
      </c>
      <c r="R36" s="347"/>
      <c r="S36" s="347">
        <v>10</v>
      </c>
      <c r="T36" s="338">
        <v>0</v>
      </c>
      <c r="U36" s="347">
        <v>10</v>
      </c>
      <c r="V36" s="334">
        <v>10</v>
      </c>
      <c r="W36" s="334">
        <v>10</v>
      </c>
      <c r="X36" s="334">
        <v>20</v>
      </c>
      <c r="Y36" s="347">
        <v>10</v>
      </c>
      <c r="Z36" s="334">
        <v>10</v>
      </c>
      <c r="AA36" s="347">
        <v>10</v>
      </c>
      <c r="AB36" s="864">
        <v>5</v>
      </c>
      <c r="AC36" s="347">
        <v>10</v>
      </c>
      <c r="AD36" s="347">
        <v>2</v>
      </c>
      <c r="AE36" s="334">
        <v>2</v>
      </c>
      <c r="AF36" s="355">
        <v>2</v>
      </c>
      <c r="AG36" s="334">
        <v>2</v>
      </c>
      <c r="AH36" s="347">
        <v>10</v>
      </c>
      <c r="AI36" s="347">
        <v>10</v>
      </c>
      <c r="AJ36" s="334">
        <v>10</v>
      </c>
      <c r="AK36" s="347">
        <v>10</v>
      </c>
      <c r="AL36" s="334">
        <v>0</v>
      </c>
      <c r="AM36" s="334">
        <v>10</v>
      </c>
      <c r="AN36" s="1066"/>
      <c r="AO36" s="1066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</row>
    <row r="37" spans="1:53" ht="15" customHeight="1">
      <c r="A37" s="57"/>
      <c r="B37" s="370" t="s">
        <v>199</v>
      </c>
      <c r="C37" s="57" t="s">
        <v>209</v>
      </c>
      <c r="D37" s="361">
        <v>5</v>
      </c>
      <c r="E37" s="57"/>
      <c r="F37" s="326">
        <v>2</v>
      </c>
      <c r="G37" s="326">
        <v>7</v>
      </c>
      <c r="H37" s="325">
        <v>2</v>
      </c>
      <c r="I37" s="329">
        <v>1</v>
      </c>
      <c r="J37" s="327">
        <v>2</v>
      </c>
      <c r="K37" s="327">
        <v>10</v>
      </c>
      <c r="L37" s="325">
        <v>4</v>
      </c>
      <c r="M37" s="330">
        <v>10</v>
      </c>
      <c r="N37" s="347">
        <v>3</v>
      </c>
      <c r="O37" s="356">
        <v>3</v>
      </c>
      <c r="P37" s="347">
        <v>10</v>
      </c>
      <c r="Q37" s="347">
        <v>2</v>
      </c>
      <c r="R37" s="347"/>
      <c r="S37" s="347">
        <v>0</v>
      </c>
      <c r="T37" s="338">
        <v>0</v>
      </c>
      <c r="U37" s="347">
        <v>10</v>
      </c>
      <c r="V37" s="347">
        <v>0</v>
      </c>
      <c r="W37" s="347">
        <v>2</v>
      </c>
      <c r="X37" s="334">
        <v>0</v>
      </c>
      <c r="Y37" s="347">
        <v>10</v>
      </c>
      <c r="Z37" s="334">
        <v>0</v>
      </c>
      <c r="AA37" s="347">
        <v>10</v>
      </c>
      <c r="AB37" s="334">
        <v>0</v>
      </c>
      <c r="AC37" s="347">
        <v>10</v>
      </c>
      <c r="AD37" s="347">
        <v>10</v>
      </c>
      <c r="AE37" s="347">
        <v>0</v>
      </c>
      <c r="AF37" s="355">
        <v>10</v>
      </c>
      <c r="AG37" s="334">
        <v>10</v>
      </c>
      <c r="AH37" s="347">
        <v>10</v>
      </c>
      <c r="AI37" s="347">
        <v>10</v>
      </c>
      <c r="AJ37" s="347">
        <v>0</v>
      </c>
      <c r="AK37" s="347">
        <v>10</v>
      </c>
      <c r="AL37" s="347">
        <v>0</v>
      </c>
      <c r="AM37" s="347">
        <v>2</v>
      </c>
      <c r="AN37" s="1066"/>
      <c r="AO37" s="1066"/>
      <c r="AP37" s="332"/>
      <c r="AQ37" s="332"/>
      <c r="AR37" s="332"/>
      <c r="AS37" s="332"/>
      <c r="AT37" s="332"/>
      <c r="AU37" s="332"/>
      <c r="AV37" s="332"/>
      <c r="AW37" s="332"/>
      <c r="AX37" s="332"/>
      <c r="AY37" s="332"/>
      <c r="AZ37" s="332"/>
      <c r="BA37" s="332"/>
    </row>
    <row r="38" spans="1:53" ht="15" hidden="1" customHeight="1">
      <c r="A38" s="57"/>
      <c r="B38" s="370" t="s">
        <v>199</v>
      </c>
      <c r="C38" s="57" t="s">
        <v>210</v>
      </c>
      <c r="D38" s="361">
        <v>2</v>
      </c>
      <c r="E38" s="57"/>
      <c r="F38" s="325">
        <v>0</v>
      </c>
      <c r="G38" s="326">
        <v>2</v>
      </c>
      <c r="H38" s="327">
        <v>4</v>
      </c>
      <c r="I38" s="329">
        <v>2</v>
      </c>
      <c r="J38" s="327">
        <v>2</v>
      </c>
      <c r="K38" s="327">
        <v>1</v>
      </c>
      <c r="L38" s="327">
        <v>1</v>
      </c>
      <c r="M38" s="330"/>
      <c r="N38" s="347"/>
      <c r="O38" s="356"/>
      <c r="P38" s="347"/>
      <c r="Q38" s="347"/>
      <c r="R38" s="347"/>
      <c r="S38" s="347"/>
      <c r="T38" s="347"/>
      <c r="U38" s="347"/>
      <c r="V38" s="347"/>
      <c r="W38" s="332"/>
      <c r="X38" s="347"/>
      <c r="Y38" s="347"/>
      <c r="Z38" s="347"/>
      <c r="AA38" s="347"/>
      <c r="AB38" s="347"/>
      <c r="AC38" s="347"/>
      <c r="AD38" s="347"/>
      <c r="AE38" s="347"/>
      <c r="AF38" s="355"/>
      <c r="AG38" s="347"/>
      <c r="AH38" s="347"/>
      <c r="AI38" s="347"/>
      <c r="AJ38" s="347"/>
      <c r="AK38" s="347"/>
      <c r="AL38" s="347"/>
      <c r="AM38" s="347"/>
      <c r="AN38" s="1066"/>
      <c r="AO38" s="1066"/>
      <c r="AP38" s="332"/>
      <c r="AQ38" s="332"/>
      <c r="AR38" s="332"/>
      <c r="AS38" s="332"/>
      <c r="AT38" s="332"/>
      <c r="AU38" s="332"/>
      <c r="AV38" s="332"/>
      <c r="AW38" s="332"/>
      <c r="AX38" s="332"/>
      <c r="AY38" s="332"/>
      <c r="AZ38" s="332"/>
      <c r="BA38" s="332"/>
    </row>
    <row r="39" spans="1:53" ht="15" customHeight="1">
      <c r="A39" s="57"/>
      <c r="B39" s="370" t="s">
        <v>199</v>
      </c>
      <c r="C39" s="57" t="s">
        <v>211</v>
      </c>
      <c r="D39" s="361">
        <v>1</v>
      </c>
      <c r="E39" s="57"/>
      <c r="F39" s="326">
        <v>1</v>
      </c>
      <c r="G39" s="326">
        <v>3</v>
      </c>
      <c r="H39" s="327">
        <v>3</v>
      </c>
      <c r="I39" s="328">
        <v>1</v>
      </c>
      <c r="J39" s="327">
        <v>1</v>
      </c>
      <c r="K39" s="327">
        <v>2</v>
      </c>
      <c r="L39" s="327">
        <v>2</v>
      </c>
      <c r="M39" s="330">
        <v>2</v>
      </c>
      <c r="N39" s="347">
        <v>2</v>
      </c>
      <c r="O39" s="356">
        <v>2</v>
      </c>
      <c r="P39" s="347">
        <v>3</v>
      </c>
      <c r="Q39" s="347">
        <v>2</v>
      </c>
      <c r="R39" s="347"/>
      <c r="S39" s="347">
        <v>2</v>
      </c>
      <c r="T39" s="347">
        <v>2</v>
      </c>
      <c r="U39" s="334">
        <v>2</v>
      </c>
      <c r="V39" s="334">
        <v>2</v>
      </c>
      <c r="W39" s="334">
        <v>2</v>
      </c>
      <c r="X39" s="347">
        <v>1</v>
      </c>
      <c r="Y39" s="334">
        <v>1</v>
      </c>
      <c r="Z39" s="347">
        <v>2</v>
      </c>
      <c r="AA39" s="334">
        <v>2</v>
      </c>
      <c r="AB39" s="347">
        <v>3</v>
      </c>
      <c r="AC39" s="347">
        <v>2</v>
      </c>
      <c r="AD39" s="347">
        <v>2</v>
      </c>
      <c r="AE39" s="347">
        <v>2</v>
      </c>
      <c r="AF39" s="539">
        <v>2</v>
      </c>
      <c r="AG39" s="347">
        <v>4</v>
      </c>
      <c r="AH39" s="334">
        <v>2</v>
      </c>
      <c r="AI39" s="347">
        <v>2</v>
      </c>
      <c r="AJ39" s="347">
        <v>2</v>
      </c>
      <c r="AK39" s="347">
        <v>2</v>
      </c>
      <c r="AL39" s="864">
        <v>4</v>
      </c>
      <c r="AM39" s="347">
        <v>20</v>
      </c>
      <c r="AN39" s="1066"/>
      <c r="AO39" s="1066"/>
      <c r="AP39" s="332"/>
      <c r="AQ39" s="332"/>
      <c r="AR39" s="332"/>
      <c r="AS39" s="332"/>
      <c r="AT39" s="332"/>
      <c r="AU39" s="332"/>
      <c r="AV39" s="332"/>
      <c r="AW39" s="332"/>
      <c r="AX39" s="332"/>
      <c r="AY39" s="332"/>
      <c r="AZ39" s="332"/>
      <c r="BA39" s="332"/>
    </row>
    <row r="40" spans="1:53" ht="15" customHeight="1">
      <c r="A40" s="57"/>
      <c r="B40" s="370" t="s">
        <v>199</v>
      </c>
      <c r="C40" s="57" t="s">
        <v>212</v>
      </c>
      <c r="D40" s="361">
        <v>1</v>
      </c>
      <c r="E40" s="57"/>
      <c r="F40" s="326">
        <v>1</v>
      </c>
      <c r="G40" s="326">
        <v>1</v>
      </c>
      <c r="H40" s="327">
        <v>2</v>
      </c>
      <c r="I40" s="328">
        <v>2</v>
      </c>
      <c r="J40" s="327">
        <v>2</v>
      </c>
      <c r="K40" s="327">
        <v>1</v>
      </c>
      <c r="L40" s="327">
        <v>1</v>
      </c>
      <c r="M40" s="333">
        <v>2</v>
      </c>
      <c r="N40" s="347">
        <v>1</v>
      </c>
      <c r="O40" s="356">
        <v>1</v>
      </c>
      <c r="P40" s="347">
        <v>1</v>
      </c>
      <c r="Q40" s="347">
        <v>1</v>
      </c>
      <c r="R40" s="347"/>
      <c r="S40" s="347">
        <v>0</v>
      </c>
      <c r="T40" s="338">
        <v>0</v>
      </c>
      <c r="U40" s="347">
        <v>2</v>
      </c>
      <c r="V40" s="347">
        <v>1</v>
      </c>
      <c r="W40" s="347">
        <v>3</v>
      </c>
      <c r="X40" s="347">
        <v>4</v>
      </c>
      <c r="Y40" s="347">
        <v>1</v>
      </c>
      <c r="Z40" s="347">
        <v>2</v>
      </c>
      <c r="AA40" s="347">
        <v>4</v>
      </c>
      <c r="AB40" s="347">
        <v>0</v>
      </c>
      <c r="AC40" s="347">
        <v>2</v>
      </c>
      <c r="AD40" s="347">
        <v>1</v>
      </c>
      <c r="AE40" s="347">
        <v>1</v>
      </c>
      <c r="AF40" s="355">
        <v>0</v>
      </c>
      <c r="AG40" s="347">
        <v>1</v>
      </c>
      <c r="AH40" s="347">
        <v>1</v>
      </c>
      <c r="AI40" s="347">
        <v>1</v>
      </c>
      <c r="AJ40" s="347">
        <v>1</v>
      </c>
      <c r="AK40" s="347">
        <v>0</v>
      </c>
      <c r="AL40" s="347">
        <v>2</v>
      </c>
      <c r="AM40" s="347">
        <v>0</v>
      </c>
      <c r="AN40" s="1066"/>
      <c r="AO40" s="1066"/>
      <c r="AP40" s="332"/>
      <c r="AQ40" s="332"/>
      <c r="AR40" s="332"/>
      <c r="AS40" s="332"/>
      <c r="AT40" s="332"/>
      <c r="AU40" s="332"/>
      <c r="AV40" s="332"/>
      <c r="AW40" s="332"/>
      <c r="AX40" s="332"/>
      <c r="AY40" s="332"/>
      <c r="AZ40" s="332"/>
      <c r="BA40" s="332"/>
    </row>
    <row r="41" spans="1:53" ht="15" customHeight="1">
      <c r="A41" s="57"/>
      <c r="B41" s="58" t="s">
        <v>213</v>
      </c>
      <c r="C41" s="57" t="s">
        <v>214</v>
      </c>
      <c r="D41" s="361">
        <v>50</v>
      </c>
      <c r="E41" s="57"/>
      <c r="F41" s="325">
        <v>0</v>
      </c>
      <c r="G41" s="326">
        <v>59</v>
      </c>
      <c r="H41" s="327">
        <v>59</v>
      </c>
      <c r="I41" s="329">
        <v>59</v>
      </c>
      <c r="J41" s="327">
        <v>59</v>
      </c>
      <c r="K41" s="327">
        <v>18</v>
      </c>
      <c r="L41" s="327">
        <v>10</v>
      </c>
      <c r="M41" s="333">
        <v>45</v>
      </c>
      <c r="N41" s="334">
        <v>45</v>
      </c>
      <c r="O41" s="357">
        <v>45</v>
      </c>
      <c r="P41" s="347"/>
      <c r="Q41" s="347">
        <v>4</v>
      </c>
      <c r="R41" s="347">
        <v>5</v>
      </c>
      <c r="S41" s="347">
        <v>12</v>
      </c>
      <c r="T41" s="331">
        <v>40</v>
      </c>
      <c r="U41" s="347">
        <v>3</v>
      </c>
      <c r="V41" s="334">
        <v>8</v>
      </c>
      <c r="W41" s="334">
        <v>5</v>
      </c>
      <c r="X41" s="347">
        <v>49</v>
      </c>
      <c r="Y41" s="347">
        <v>23</v>
      </c>
      <c r="Z41" s="334">
        <v>44</v>
      </c>
      <c r="AA41" s="347">
        <v>20</v>
      </c>
      <c r="AB41" s="347">
        <v>23</v>
      </c>
      <c r="AC41" s="347">
        <v>32</v>
      </c>
      <c r="AD41" s="347">
        <v>44</v>
      </c>
      <c r="AE41" s="1013">
        <v>30</v>
      </c>
      <c r="AF41" s="539">
        <v>35</v>
      </c>
      <c r="AG41" s="347">
        <v>20</v>
      </c>
      <c r="AH41" s="334">
        <v>12</v>
      </c>
      <c r="AI41" s="347">
        <v>2</v>
      </c>
      <c r="AJ41" s="334">
        <v>2</v>
      </c>
      <c r="AK41" s="856">
        <v>3</v>
      </c>
      <c r="AL41" s="347">
        <v>6</v>
      </c>
      <c r="AM41" s="347">
        <v>4</v>
      </c>
      <c r="AN41" s="1066"/>
      <c r="AO41" s="1066"/>
      <c r="AP41" s="332"/>
      <c r="AQ41" s="332"/>
      <c r="AR41" s="332"/>
      <c r="AS41" s="332"/>
      <c r="AT41" s="332"/>
      <c r="AU41" s="332"/>
      <c r="AV41" s="332"/>
      <c r="AW41" s="332"/>
      <c r="AX41" s="332"/>
      <c r="AY41" s="332"/>
      <c r="AZ41" s="332"/>
      <c r="BA41" s="332"/>
    </row>
    <row r="42" spans="1:53" ht="15" customHeight="1">
      <c r="A42" s="57"/>
      <c r="B42" s="58" t="s">
        <v>213</v>
      </c>
      <c r="C42" s="57" t="s">
        <v>215</v>
      </c>
      <c r="D42" s="361">
        <v>30</v>
      </c>
      <c r="E42" s="57"/>
      <c r="F42" s="325">
        <v>0</v>
      </c>
      <c r="G42" s="326">
        <v>44</v>
      </c>
      <c r="H42" s="327">
        <v>36</v>
      </c>
      <c r="I42" s="329">
        <v>74</v>
      </c>
      <c r="J42" s="327">
        <v>59</v>
      </c>
      <c r="K42" s="327">
        <v>18</v>
      </c>
      <c r="L42" s="327">
        <v>8</v>
      </c>
      <c r="M42" s="333">
        <v>59</v>
      </c>
      <c r="N42" s="334">
        <v>59</v>
      </c>
      <c r="O42" s="356">
        <v>59</v>
      </c>
      <c r="P42" s="347"/>
      <c r="Q42" s="347">
        <v>5</v>
      </c>
      <c r="R42" s="347">
        <v>0</v>
      </c>
      <c r="S42" s="347">
        <v>39</v>
      </c>
      <c r="T42" s="347">
        <v>12</v>
      </c>
      <c r="U42" s="347">
        <v>5</v>
      </c>
      <c r="V42" s="347">
        <v>13</v>
      </c>
      <c r="W42" s="347">
        <v>25</v>
      </c>
      <c r="X42" s="347">
        <v>4</v>
      </c>
      <c r="Y42" s="334">
        <v>43</v>
      </c>
      <c r="Z42" s="347">
        <v>4</v>
      </c>
      <c r="AA42" s="347">
        <v>4</v>
      </c>
      <c r="AB42" s="347">
        <v>4</v>
      </c>
      <c r="AC42" s="347">
        <v>61</v>
      </c>
      <c r="AD42" s="334">
        <v>24</v>
      </c>
      <c r="AE42" s="347">
        <v>61</v>
      </c>
      <c r="AF42" s="539">
        <v>44</v>
      </c>
      <c r="AG42" s="347">
        <v>135</v>
      </c>
      <c r="AH42" s="334">
        <v>128</v>
      </c>
      <c r="AI42" s="347">
        <v>179</v>
      </c>
      <c r="AJ42" s="347">
        <v>102</v>
      </c>
      <c r="AK42" s="347">
        <v>43</v>
      </c>
      <c r="AL42" s="347">
        <v>100</v>
      </c>
      <c r="AM42" s="347">
        <v>74</v>
      </c>
      <c r="AN42" s="1066"/>
      <c r="AO42" s="1066"/>
      <c r="AP42" s="332"/>
      <c r="AQ42" s="332"/>
      <c r="AR42" s="332"/>
      <c r="AS42" s="332"/>
      <c r="AT42" s="332"/>
      <c r="AU42" s="332"/>
      <c r="AV42" s="332"/>
      <c r="AW42" s="332"/>
      <c r="AX42" s="332"/>
      <c r="AY42" s="332"/>
      <c r="AZ42" s="332"/>
      <c r="BA42" s="332"/>
    </row>
    <row r="43" spans="1:53" ht="15" customHeight="1">
      <c r="A43" s="57"/>
      <c r="B43" s="58" t="s">
        <v>213</v>
      </c>
      <c r="C43" s="57" t="s">
        <v>216</v>
      </c>
      <c r="D43" s="361">
        <v>1</v>
      </c>
      <c r="E43" s="57"/>
      <c r="F43" s="326">
        <v>1</v>
      </c>
      <c r="G43" s="325">
        <v>0</v>
      </c>
      <c r="H43" s="325">
        <v>0</v>
      </c>
      <c r="I43" s="328">
        <v>0</v>
      </c>
      <c r="J43" s="327">
        <v>0</v>
      </c>
      <c r="K43" s="327">
        <v>0</v>
      </c>
      <c r="L43" s="327">
        <v>0</v>
      </c>
      <c r="M43" s="333">
        <v>0</v>
      </c>
      <c r="N43" s="347">
        <v>0</v>
      </c>
      <c r="O43" s="356">
        <v>0</v>
      </c>
      <c r="P43" s="347"/>
      <c r="Q43" s="347">
        <v>0</v>
      </c>
      <c r="R43" s="347">
        <v>0</v>
      </c>
      <c r="S43" s="347">
        <v>0</v>
      </c>
      <c r="T43" s="347">
        <v>0</v>
      </c>
      <c r="U43" s="347">
        <v>0</v>
      </c>
      <c r="V43" s="347">
        <v>0</v>
      </c>
      <c r="W43" s="347">
        <v>0</v>
      </c>
      <c r="X43" s="347">
        <v>0</v>
      </c>
      <c r="Y43" s="334">
        <v>0</v>
      </c>
      <c r="Z43" s="347">
        <v>0</v>
      </c>
      <c r="AA43" s="347">
        <v>0</v>
      </c>
      <c r="AB43" s="347">
        <v>0</v>
      </c>
      <c r="AC43" s="347">
        <v>0</v>
      </c>
      <c r="AD43" s="347">
        <v>0</v>
      </c>
      <c r="AE43" s="347">
        <v>0</v>
      </c>
      <c r="AF43" s="355">
        <v>0</v>
      </c>
      <c r="AG43" s="347">
        <v>0</v>
      </c>
      <c r="AH43" s="347">
        <v>2</v>
      </c>
      <c r="AI43" s="347">
        <v>1</v>
      </c>
      <c r="AJ43" s="347">
        <v>0</v>
      </c>
      <c r="AK43" s="347">
        <v>0</v>
      </c>
      <c r="AL43" s="334">
        <v>0</v>
      </c>
      <c r="AM43" s="347">
        <v>0</v>
      </c>
      <c r="AN43" s="1066"/>
      <c r="AO43" s="1066"/>
      <c r="AP43" s="332"/>
      <c r="AQ43" s="332"/>
      <c r="AR43" s="332"/>
      <c r="AS43" s="332"/>
      <c r="AT43" s="332"/>
      <c r="AU43" s="332"/>
      <c r="AV43" s="332"/>
      <c r="AW43" s="332"/>
      <c r="AX43" s="332"/>
      <c r="AY43" s="332"/>
      <c r="AZ43" s="332"/>
      <c r="BA43" s="332"/>
    </row>
    <row r="44" spans="1:53" ht="15" customHeight="1">
      <c r="A44" s="57"/>
      <c r="B44" s="58" t="s">
        <v>213</v>
      </c>
      <c r="C44" s="57" t="s">
        <v>217</v>
      </c>
      <c r="D44" s="361">
        <v>50</v>
      </c>
      <c r="E44" s="57"/>
      <c r="F44" s="325">
        <v>0</v>
      </c>
      <c r="G44" s="326">
        <v>39</v>
      </c>
      <c r="H44" s="325">
        <v>78</v>
      </c>
      <c r="I44" s="328">
        <v>0</v>
      </c>
      <c r="J44" s="327">
        <v>0</v>
      </c>
      <c r="K44" s="327">
        <v>0</v>
      </c>
      <c r="L44" s="327">
        <v>2</v>
      </c>
      <c r="M44" s="333">
        <v>3</v>
      </c>
      <c r="N44" s="347">
        <v>3</v>
      </c>
      <c r="O44" s="357">
        <v>3</v>
      </c>
      <c r="P44" s="347"/>
      <c r="Q44" s="347">
        <v>11</v>
      </c>
      <c r="R44" s="347">
        <v>2</v>
      </c>
      <c r="S44" s="347">
        <v>2</v>
      </c>
      <c r="T44" s="331">
        <v>33</v>
      </c>
      <c r="U44" s="334">
        <v>9</v>
      </c>
      <c r="V44" s="347">
        <v>2</v>
      </c>
      <c r="W44" s="347">
        <v>48</v>
      </c>
      <c r="X44" s="347">
        <v>1</v>
      </c>
      <c r="Y44" s="334">
        <v>1</v>
      </c>
      <c r="Z44" s="347">
        <v>1</v>
      </c>
      <c r="AA44" s="347">
        <v>4</v>
      </c>
      <c r="AB44" s="347">
        <v>8</v>
      </c>
      <c r="AC44" s="347">
        <v>4</v>
      </c>
      <c r="AD44" s="347">
        <v>0</v>
      </c>
      <c r="AE44" s="347">
        <v>3</v>
      </c>
      <c r="AF44" s="355">
        <v>0</v>
      </c>
      <c r="AG44" s="347">
        <v>0</v>
      </c>
      <c r="AH44" s="347">
        <v>0</v>
      </c>
      <c r="AI44" s="347">
        <v>0</v>
      </c>
      <c r="AJ44" s="347">
        <v>0</v>
      </c>
      <c r="AK44" s="347">
        <v>0</v>
      </c>
      <c r="AL44" s="347">
        <v>0</v>
      </c>
      <c r="AM44" s="347">
        <v>0</v>
      </c>
      <c r="AN44" s="1066"/>
      <c r="AO44" s="1066"/>
      <c r="AP44" s="332"/>
      <c r="AQ44" s="332"/>
      <c r="AR44" s="332"/>
      <c r="AS44" s="332"/>
      <c r="AT44" s="332"/>
      <c r="AU44" s="332"/>
      <c r="AV44" s="332"/>
      <c r="AW44" s="332"/>
      <c r="AX44" s="332"/>
      <c r="AY44" s="332"/>
      <c r="AZ44" s="332"/>
      <c r="BA44" s="332"/>
    </row>
    <row r="45" spans="1:53" ht="15" customHeight="1">
      <c r="A45" s="57"/>
      <c r="B45" s="58" t="s">
        <v>213</v>
      </c>
      <c r="C45" s="57" t="s">
        <v>212</v>
      </c>
      <c r="D45" s="361">
        <v>2</v>
      </c>
      <c r="E45" s="57"/>
      <c r="F45" s="325">
        <v>0</v>
      </c>
      <c r="G45" s="325">
        <v>1</v>
      </c>
      <c r="H45" s="327">
        <v>2</v>
      </c>
      <c r="I45" s="351">
        <v>5</v>
      </c>
      <c r="J45" s="327">
        <v>5</v>
      </c>
      <c r="K45" s="327">
        <v>6</v>
      </c>
      <c r="L45" s="327">
        <v>5</v>
      </c>
      <c r="M45" s="333">
        <v>1</v>
      </c>
      <c r="N45" s="347">
        <v>0</v>
      </c>
      <c r="O45" s="356">
        <v>0</v>
      </c>
      <c r="P45" s="347"/>
      <c r="Q45" s="347">
        <v>0</v>
      </c>
      <c r="R45" s="347">
        <v>0</v>
      </c>
      <c r="S45" s="347">
        <v>1</v>
      </c>
      <c r="T45" s="347">
        <v>1</v>
      </c>
      <c r="U45" s="347">
        <v>1</v>
      </c>
      <c r="V45" s="347">
        <v>0</v>
      </c>
      <c r="W45" s="334">
        <v>1</v>
      </c>
      <c r="X45" s="347">
        <v>1</v>
      </c>
      <c r="Y45" s="347">
        <v>3</v>
      </c>
      <c r="Z45" s="347">
        <v>3</v>
      </c>
      <c r="AA45" s="347">
        <v>5</v>
      </c>
      <c r="AB45" s="347">
        <v>1</v>
      </c>
      <c r="AC45" s="347">
        <v>3</v>
      </c>
      <c r="AD45" s="347">
        <v>2</v>
      </c>
      <c r="AE45" s="347">
        <v>4</v>
      </c>
      <c r="AF45" s="355">
        <v>2</v>
      </c>
      <c r="AG45" s="347">
        <v>0</v>
      </c>
      <c r="AH45" s="347">
        <v>3</v>
      </c>
      <c r="AI45" s="347">
        <v>1</v>
      </c>
      <c r="AJ45" s="347">
        <v>5</v>
      </c>
      <c r="AK45" s="347">
        <v>0</v>
      </c>
      <c r="AL45" s="347">
        <v>2</v>
      </c>
      <c r="AM45" s="347">
        <v>0</v>
      </c>
      <c r="AN45" s="1066"/>
      <c r="AO45" s="1066"/>
      <c r="AP45" s="332"/>
      <c r="AQ45" s="332"/>
      <c r="AR45" s="332"/>
      <c r="AS45" s="332"/>
      <c r="AT45" s="332"/>
      <c r="AU45" s="332"/>
      <c r="AV45" s="332"/>
      <c r="AW45" s="332"/>
      <c r="AX45" s="332"/>
      <c r="AY45" s="332"/>
      <c r="AZ45" s="332"/>
      <c r="BA45" s="332"/>
    </row>
    <row r="46" spans="1:53" ht="15" customHeight="1">
      <c r="A46" s="57"/>
      <c r="B46" s="58" t="s">
        <v>213</v>
      </c>
      <c r="C46" s="57" t="s">
        <v>218</v>
      </c>
      <c r="D46" s="361">
        <v>1</v>
      </c>
      <c r="E46" s="57"/>
      <c r="F46" s="326">
        <v>1</v>
      </c>
      <c r="G46" s="325">
        <v>0</v>
      </c>
      <c r="H46" s="327">
        <v>6</v>
      </c>
      <c r="I46" s="328">
        <v>2</v>
      </c>
      <c r="J46" s="327">
        <v>3</v>
      </c>
      <c r="K46" s="327">
        <v>0</v>
      </c>
      <c r="L46" s="327">
        <v>1</v>
      </c>
      <c r="M46" s="333">
        <v>1</v>
      </c>
      <c r="N46" s="347">
        <v>4</v>
      </c>
      <c r="O46" s="356">
        <v>4</v>
      </c>
      <c r="P46" s="347"/>
      <c r="Q46" s="347">
        <v>0</v>
      </c>
      <c r="R46" s="347">
        <v>19</v>
      </c>
      <c r="S46" s="347">
        <v>0</v>
      </c>
      <c r="T46" s="347">
        <v>0</v>
      </c>
      <c r="U46" s="347">
        <v>3</v>
      </c>
      <c r="V46" s="347">
        <v>0</v>
      </c>
      <c r="W46" s="347">
        <v>0</v>
      </c>
      <c r="X46" s="347">
        <v>0</v>
      </c>
      <c r="Y46" s="347">
        <v>0</v>
      </c>
      <c r="Z46" s="347">
        <v>0</v>
      </c>
      <c r="AA46" s="347">
        <v>0</v>
      </c>
      <c r="AB46" s="347">
        <v>0</v>
      </c>
      <c r="AC46" s="347">
        <v>0</v>
      </c>
      <c r="AD46" s="347">
        <v>1</v>
      </c>
      <c r="AE46" s="347">
        <v>1</v>
      </c>
      <c r="AF46" s="355">
        <v>4</v>
      </c>
      <c r="AG46" s="347">
        <v>0</v>
      </c>
      <c r="AH46" s="347">
        <v>0</v>
      </c>
      <c r="AI46" s="347">
        <v>4</v>
      </c>
      <c r="AJ46" s="347">
        <v>0</v>
      </c>
      <c r="AK46" s="347">
        <v>1</v>
      </c>
      <c r="AL46" s="347">
        <v>0</v>
      </c>
      <c r="AM46" s="347">
        <v>9</v>
      </c>
      <c r="AN46" s="1066"/>
      <c r="AO46" s="1066"/>
      <c r="AP46" s="332"/>
      <c r="AQ46" s="332"/>
      <c r="AR46" s="332"/>
      <c r="AS46" s="332"/>
      <c r="AT46" s="332"/>
      <c r="AU46" s="332"/>
      <c r="AV46" s="332"/>
      <c r="AW46" s="332"/>
      <c r="AX46" s="332"/>
      <c r="AY46" s="332"/>
      <c r="AZ46" s="332"/>
      <c r="BA46" s="332"/>
    </row>
    <row r="47" spans="1:53" ht="15" customHeight="1">
      <c r="A47" s="57"/>
      <c r="B47" s="58" t="s">
        <v>213</v>
      </c>
      <c r="C47" s="57" t="s">
        <v>219</v>
      </c>
      <c r="D47" s="361">
        <v>264</v>
      </c>
      <c r="E47" s="57"/>
      <c r="F47" s="325">
        <v>1</v>
      </c>
      <c r="G47" s="326">
        <v>33</v>
      </c>
      <c r="H47" s="327">
        <v>79</v>
      </c>
      <c r="I47" s="328">
        <v>20</v>
      </c>
      <c r="J47" s="327">
        <v>2</v>
      </c>
      <c r="K47" s="325">
        <v>23</v>
      </c>
      <c r="L47" s="325">
        <v>15</v>
      </c>
      <c r="M47" s="333">
        <v>5</v>
      </c>
      <c r="N47" s="347">
        <v>1</v>
      </c>
      <c r="O47" s="356">
        <v>1</v>
      </c>
      <c r="P47" s="347"/>
      <c r="Q47" s="347">
        <v>2</v>
      </c>
      <c r="R47" s="347">
        <v>9</v>
      </c>
      <c r="S47" s="347">
        <v>7</v>
      </c>
      <c r="T47" s="347">
        <v>12</v>
      </c>
      <c r="U47" s="347">
        <v>11</v>
      </c>
      <c r="V47" s="334">
        <v>5</v>
      </c>
      <c r="W47" s="334">
        <v>8</v>
      </c>
      <c r="X47" s="334">
        <v>61</v>
      </c>
      <c r="Y47" s="347">
        <v>17</v>
      </c>
      <c r="Z47" s="334">
        <v>25</v>
      </c>
      <c r="AA47" s="856">
        <v>45</v>
      </c>
      <c r="AB47" s="334">
        <v>56</v>
      </c>
      <c r="AC47" s="334">
        <v>45</v>
      </c>
      <c r="AD47" s="334">
        <v>47</v>
      </c>
      <c r="AE47" s="334">
        <v>46</v>
      </c>
      <c r="AF47" s="1054">
        <v>0</v>
      </c>
      <c r="AG47" s="338"/>
      <c r="AH47" s="347">
        <v>41</v>
      </c>
      <c r="AI47" s="347"/>
      <c r="AJ47" s="347">
        <v>26</v>
      </c>
      <c r="AK47" s="347">
        <v>26</v>
      </c>
      <c r="AL47" s="347">
        <v>38</v>
      </c>
      <c r="AM47" s="347">
        <v>38</v>
      </c>
      <c r="AN47" s="1066"/>
      <c r="AO47" s="1066"/>
      <c r="AP47" s="332"/>
      <c r="AQ47" s="332"/>
      <c r="AR47" s="332"/>
      <c r="AS47" s="332"/>
      <c r="AT47" s="332"/>
      <c r="AU47" s="332"/>
      <c r="AV47" s="332"/>
      <c r="AW47" s="332"/>
      <c r="AX47" s="332"/>
      <c r="AY47" s="332"/>
      <c r="AZ47" s="332"/>
      <c r="BA47" s="332"/>
    </row>
    <row r="48" spans="1:53" ht="15" customHeight="1">
      <c r="A48" s="57"/>
      <c r="B48" s="58" t="s">
        <v>213</v>
      </c>
      <c r="C48" s="57" t="s">
        <v>220</v>
      </c>
      <c r="D48" s="361"/>
      <c r="E48" s="57"/>
      <c r="F48" s="352"/>
      <c r="G48" s="352"/>
      <c r="H48" s="352"/>
      <c r="I48" s="353"/>
      <c r="J48" s="352"/>
      <c r="K48" s="352"/>
      <c r="L48" s="352"/>
      <c r="M48" s="354"/>
      <c r="N48" s="347"/>
      <c r="O48" s="356"/>
      <c r="P48" s="347"/>
      <c r="Q48" s="347"/>
      <c r="R48" s="347"/>
      <c r="S48" s="334">
        <v>983</v>
      </c>
      <c r="T48" s="334">
        <v>483</v>
      </c>
      <c r="U48" s="334">
        <v>274</v>
      </c>
      <c r="V48" s="347">
        <v>424</v>
      </c>
      <c r="W48" s="347">
        <v>354</v>
      </c>
      <c r="X48" s="347">
        <v>454</v>
      </c>
      <c r="Y48" s="347">
        <v>441</v>
      </c>
      <c r="Z48" s="347">
        <v>876</v>
      </c>
      <c r="AA48" s="347">
        <v>477</v>
      </c>
      <c r="AB48" s="347">
        <v>576</v>
      </c>
      <c r="AC48" s="334">
        <v>438</v>
      </c>
      <c r="AD48" s="347">
        <v>628</v>
      </c>
      <c r="AE48" s="347">
        <v>201</v>
      </c>
      <c r="AF48" s="539">
        <v>0</v>
      </c>
      <c r="AG48" s="338"/>
      <c r="AH48" s="347">
        <v>1892</v>
      </c>
      <c r="AI48" s="347">
        <v>1225</v>
      </c>
      <c r="AJ48" s="347">
        <v>350</v>
      </c>
      <c r="AK48" s="347">
        <v>125</v>
      </c>
      <c r="AL48" s="347">
        <v>1533</v>
      </c>
      <c r="AM48" s="347">
        <v>1077</v>
      </c>
      <c r="AN48" s="1066"/>
      <c r="AO48" s="1066"/>
      <c r="AP48" s="332"/>
      <c r="AQ48" s="332"/>
      <c r="AR48" s="332"/>
      <c r="AS48" s="332"/>
      <c r="AT48" s="332"/>
      <c r="AU48" s="332"/>
      <c r="AV48" s="332"/>
      <c r="AW48" s="332"/>
      <c r="AX48" s="332"/>
      <c r="AY48" s="332"/>
      <c r="AZ48" s="332"/>
      <c r="BA48" s="332"/>
    </row>
    <row r="49" spans="1:53" ht="15" hidden="1" customHeight="1">
      <c r="A49" s="57"/>
      <c r="B49" s="58" t="s">
        <v>221</v>
      </c>
      <c r="C49" s="57" t="s">
        <v>222</v>
      </c>
      <c r="D49" s="361">
        <v>5</v>
      </c>
      <c r="E49" s="57"/>
      <c r="F49" s="325"/>
      <c r="G49" s="326"/>
      <c r="H49" s="327"/>
      <c r="I49" s="328"/>
      <c r="J49" s="327">
        <v>0</v>
      </c>
      <c r="K49" s="325">
        <v>0</v>
      </c>
      <c r="L49" s="327">
        <v>0</v>
      </c>
      <c r="M49" s="333">
        <v>0</v>
      </c>
      <c r="N49" s="347">
        <v>0</v>
      </c>
      <c r="O49" s="356"/>
      <c r="P49" s="347"/>
      <c r="Q49" s="347"/>
      <c r="R49" s="347"/>
      <c r="S49" s="347"/>
      <c r="T49" s="347"/>
      <c r="U49" s="334"/>
      <c r="V49" s="347"/>
      <c r="W49" s="332"/>
      <c r="X49" s="347"/>
      <c r="Y49" s="332"/>
      <c r="Z49" s="347"/>
      <c r="AA49" s="332"/>
      <c r="AB49" s="332"/>
      <c r="AC49" s="332"/>
      <c r="AD49" s="332"/>
      <c r="AE49" s="332"/>
      <c r="AF49" s="1055"/>
      <c r="AG49" s="1066"/>
      <c r="AH49" s="1066"/>
      <c r="AI49" s="1066"/>
      <c r="AJ49" s="1066"/>
      <c r="AK49" s="1066"/>
      <c r="AL49" s="1066"/>
      <c r="AM49" s="347"/>
      <c r="AN49" s="1066"/>
      <c r="AO49" s="1066"/>
      <c r="AP49" s="332"/>
      <c r="AQ49" s="332"/>
      <c r="AR49" s="332"/>
      <c r="AS49" s="332"/>
      <c r="AT49" s="332"/>
      <c r="AU49" s="332"/>
      <c r="AV49" s="332"/>
      <c r="AW49" s="332"/>
      <c r="AX49" s="332"/>
      <c r="AY49" s="332"/>
      <c r="AZ49" s="332"/>
      <c r="BA49" s="332"/>
    </row>
    <row r="50" spans="1:53" ht="15" hidden="1" customHeight="1">
      <c r="A50" s="57"/>
      <c r="B50" s="58" t="s">
        <v>221</v>
      </c>
      <c r="C50" s="57" t="s">
        <v>207</v>
      </c>
      <c r="D50" s="361">
        <v>3</v>
      </c>
      <c r="E50" s="57"/>
      <c r="F50" s="325"/>
      <c r="G50" s="326"/>
      <c r="H50" s="327"/>
      <c r="I50" s="328"/>
      <c r="J50" s="327">
        <v>0</v>
      </c>
      <c r="K50" s="325">
        <v>0</v>
      </c>
      <c r="L50" s="327">
        <v>0</v>
      </c>
      <c r="M50" s="333">
        <v>0</v>
      </c>
      <c r="N50" s="347">
        <v>0</v>
      </c>
      <c r="O50" s="356"/>
      <c r="P50" s="347"/>
      <c r="Q50" s="347"/>
      <c r="R50" s="347"/>
      <c r="S50" s="347"/>
      <c r="T50" s="347"/>
      <c r="U50" s="334"/>
      <c r="V50" s="347"/>
      <c r="W50" s="332"/>
      <c r="X50" s="347"/>
      <c r="Y50" s="332"/>
      <c r="Z50" s="347"/>
      <c r="AA50" s="332"/>
      <c r="AB50" s="332"/>
      <c r="AC50" s="332"/>
      <c r="AD50" s="332"/>
      <c r="AE50" s="332"/>
      <c r="AF50" s="1055"/>
      <c r="AG50" s="1066"/>
      <c r="AH50" s="1066"/>
      <c r="AI50" s="1066"/>
      <c r="AJ50" s="1066"/>
      <c r="AK50" s="1066"/>
      <c r="AL50" s="1066"/>
      <c r="AM50" s="347"/>
      <c r="AN50" s="1066"/>
      <c r="AO50" s="1066"/>
      <c r="AP50" s="332"/>
      <c r="AQ50" s="332"/>
      <c r="AR50" s="332"/>
      <c r="AS50" s="332"/>
      <c r="AT50" s="332"/>
      <c r="AU50" s="332"/>
      <c r="AV50" s="332"/>
      <c r="AW50" s="332"/>
      <c r="AX50" s="332"/>
      <c r="AY50" s="332"/>
      <c r="AZ50" s="332"/>
      <c r="BA50" s="332"/>
    </row>
    <row r="51" spans="1:53" ht="15" customHeight="1">
      <c r="A51" s="57"/>
      <c r="B51" s="370" t="s">
        <v>223</v>
      </c>
      <c r="C51" s="57" t="s">
        <v>214</v>
      </c>
      <c r="D51" s="361">
        <v>50</v>
      </c>
      <c r="E51" s="57"/>
      <c r="F51" s="325">
        <v>1</v>
      </c>
      <c r="G51" s="325">
        <v>2</v>
      </c>
      <c r="H51" s="326">
        <v>54</v>
      </c>
      <c r="I51" s="329">
        <v>48</v>
      </c>
      <c r="J51" s="327">
        <v>5</v>
      </c>
      <c r="K51" s="327">
        <v>55</v>
      </c>
      <c r="L51" s="327">
        <v>45</v>
      </c>
      <c r="M51" s="333">
        <v>30</v>
      </c>
      <c r="N51" s="347">
        <v>46</v>
      </c>
      <c r="O51" s="357">
        <v>46</v>
      </c>
      <c r="P51" s="347">
        <v>77</v>
      </c>
      <c r="Q51" s="347">
        <v>127</v>
      </c>
      <c r="R51" s="347">
        <v>131</v>
      </c>
      <c r="S51" s="347">
        <v>105</v>
      </c>
      <c r="T51" s="331">
        <v>57</v>
      </c>
      <c r="U51" s="334">
        <v>20</v>
      </c>
      <c r="V51" s="334">
        <v>54</v>
      </c>
      <c r="W51" s="334">
        <v>74</v>
      </c>
      <c r="X51" s="334">
        <v>62</v>
      </c>
      <c r="Y51" s="334">
        <v>53</v>
      </c>
      <c r="Z51" s="334">
        <v>106</v>
      </c>
      <c r="AA51" s="334">
        <v>107</v>
      </c>
      <c r="AB51" s="334">
        <v>120</v>
      </c>
      <c r="AC51" s="334">
        <v>38</v>
      </c>
      <c r="AD51" s="347">
        <v>47</v>
      </c>
      <c r="AE51" s="334">
        <v>49</v>
      </c>
      <c r="AF51" s="539">
        <v>16</v>
      </c>
      <c r="AG51" s="347"/>
      <c r="AH51" s="347">
        <v>2</v>
      </c>
      <c r="AI51" s="334">
        <v>80</v>
      </c>
      <c r="AJ51" s="347">
        <v>50</v>
      </c>
      <c r="AK51" s="347">
        <v>2</v>
      </c>
      <c r="AL51" s="347">
        <v>8</v>
      </c>
      <c r="AM51" s="347">
        <v>16</v>
      </c>
      <c r="AN51" s="1066"/>
      <c r="AO51" s="1066"/>
      <c r="AP51" s="332"/>
      <c r="AQ51" s="332"/>
      <c r="AR51" s="332"/>
      <c r="AS51" s="332"/>
      <c r="AT51" s="332"/>
      <c r="AU51" s="332"/>
      <c r="AV51" s="332"/>
      <c r="AW51" s="332"/>
      <c r="AX51" s="332"/>
      <c r="AY51" s="332"/>
      <c r="AZ51" s="332"/>
      <c r="BA51" s="332"/>
    </row>
    <row r="52" spans="1:53" ht="15" customHeight="1">
      <c r="A52" s="57"/>
      <c r="B52" s="370" t="s">
        <v>223</v>
      </c>
      <c r="C52" s="57" t="s">
        <v>215</v>
      </c>
      <c r="D52" s="361">
        <v>5</v>
      </c>
      <c r="E52" s="57"/>
      <c r="F52" s="325"/>
      <c r="G52" s="325"/>
      <c r="H52" s="327">
        <v>3</v>
      </c>
      <c r="I52" s="329">
        <v>1</v>
      </c>
      <c r="J52" s="327">
        <v>0</v>
      </c>
      <c r="K52" s="327">
        <v>1</v>
      </c>
      <c r="L52" s="327">
        <v>2</v>
      </c>
      <c r="M52" s="333">
        <v>2</v>
      </c>
      <c r="N52" s="347">
        <v>3</v>
      </c>
      <c r="O52" s="356">
        <v>3</v>
      </c>
      <c r="P52" s="347">
        <v>2</v>
      </c>
      <c r="Q52" s="347">
        <v>3</v>
      </c>
      <c r="R52" s="347">
        <v>3</v>
      </c>
      <c r="S52" s="347">
        <v>2</v>
      </c>
      <c r="T52" s="347">
        <v>3</v>
      </c>
      <c r="U52" s="347">
        <v>4</v>
      </c>
      <c r="V52" s="334">
        <v>3</v>
      </c>
      <c r="W52" s="334">
        <v>3</v>
      </c>
      <c r="X52" s="334">
        <v>3</v>
      </c>
      <c r="Y52" s="347">
        <v>2</v>
      </c>
      <c r="Z52" s="347">
        <v>2</v>
      </c>
      <c r="AA52" s="347">
        <v>3</v>
      </c>
      <c r="AB52" s="347">
        <v>2</v>
      </c>
      <c r="AC52" s="347">
        <v>1</v>
      </c>
      <c r="AD52" s="347">
        <v>2</v>
      </c>
      <c r="AE52" s="347">
        <v>3</v>
      </c>
      <c r="AF52" s="704">
        <v>3</v>
      </c>
      <c r="AG52" s="347"/>
      <c r="AH52" s="347">
        <v>2</v>
      </c>
      <c r="AI52" s="347">
        <v>5</v>
      </c>
      <c r="AJ52" s="334">
        <v>2</v>
      </c>
      <c r="AK52" s="347">
        <v>1</v>
      </c>
      <c r="AL52" s="347">
        <v>2</v>
      </c>
      <c r="AM52" s="347">
        <v>3</v>
      </c>
      <c r="AN52" s="1066"/>
      <c r="AO52" s="1066"/>
      <c r="AP52" s="332"/>
      <c r="AQ52" s="332"/>
      <c r="AR52" s="332"/>
      <c r="AS52" s="332"/>
      <c r="AT52" s="332"/>
      <c r="AU52" s="332"/>
      <c r="AV52" s="332"/>
      <c r="AW52" s="332"/>
      <c r="AX52" s="332"/>
      <c r="AY52" s="332"/>
      <c r="AZ52" s="332"/>
      <c r="BA52" s="332"/>
    </row>
    <row r="53" spans="1:53" ht="15" customHeight="1">
      <c r="A53" s="57"/>
      <c r="B53" s="370" t="s">
        <v>223</v>
      </c>
      <c r="C53" s="57" t="s">
        <v>216</v>
      </c>
      <c r="D53" s="361">
        <v>2</v>
      </c>
      <c r="E53" s="57"/>
      <c r="F53" s="325">
        <v>1</v>
      </c>
      <c r="G53" s="326">
        <v>2</v>
      </c>
      <c r="H53" s="327">
        <v>0</v>
      </c>
      <c r="I53" s="328">
        <v>0</v>
      </c>
      <c r="J53" s="327">
        <v>0</v>
      </c>
      <c r="K53" s="327">
        <v>0</v>
      </c>
      <c r="L53" s="327">
        <v>0</v>
      </c>
      <c r="M53" s="333">
        <v>0</v>
      </c>
      <c r="N53" s="347">
        <v>0</v>
      </c>
      <c r="O53" s="356">
        <v>0</v>
      </c>
      <c r="P53" s="347">
        <v>0</v>
      </c>
      <c r="Q53" s="347">
        <v>0</v>
      </c>
      <c r="R53" s="347">
        <v>0</v>
      </c>
      <c r="S53" s="347">
        <v>0</v>
      </c>
      <c r="T53" s="347">
        <v>0</v>
      </c>
      <c r="U53" s="347">
        <v>0</v>
      </c>
      <c r="V53" s="347">
        <v>0</v>
      </c>
      <c r="W53" s="347">
        <v>0</v>
      </c>
      <c r="X53" s="347">
        <v>0</v>
      </c>
      <c r="Y53" s="347">
        <v>0</v>
      </c>
      <c r="Z53" s="347">
        <v>0</v>
      </c>
      <c r="AA53" s="347">
        <v>0</v>
      </c>
      <c r="AB53" s="347">
        <v>0</v>
      </c>
      <c r="AC53" s="347">
        <v>0</v>
      </c>
      <c r="AD53" s="347">
        <v>0</v>
      </c>
      <c r="AE53" s="355">
        <v>0</v>
      </c>
      <c r="AF53" s="1056">
        <v>0</v>
      </c>
      <c r="AG53" s="67"/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1067"/>
      <c r="AO53" s="1067"/>
      <c r="AP53" s="305"/>
      <c r="AQ53" s="332"/>
      <c r="AR53" s="332"/>
      <c r="AS53" s="332"/>
      <c r="AT53" s="332"/>
      <c r="AU53" s="332"/>
      <c r="AV53" s="332"/>
      <c r="AW53" s="332"/>
      <c r="AX53" s="332"/>
      <c r="AY53" s="332"/>
      <c r="AZ53" s="332"/>
      <c r="BA53" s="332"/>
    </row>
    <row r="54" spans="1:53" ht="15" customHeight="1">
      <c r="A54" s="57"/>
      <c r="B54" s="370" t="s">
        <v>223</v>
      </c>
      <c r="C54" s="57" t="s">
        <v>217</v>
      </c>
      <c r="D54" s="361">
        <v>5</v>
      </c>
      <c r="E54" s="57"/>
      <c r="F54" s="325">
        <v>0</v>
      </c>
      <c r="G54" s="325">
        <v>4</v>
      </c>
      <c r="H54" s="327">
        <v>7</v>
      </c>
      <c r="I54" s="328">
        <v>2</v>
      </c>
      <c r="J54" s="327">
        <v>3</v>
      </c>
      <c r="K54" s="327">
        <v>0</v>
      </c>
      <c r="L54" s="327">
        <v>0</v>
      </c>
      <c r="M54" s="333">
        <v>5</v>
      </c>
      <c r="N54" s="347">
        <v>2</v>
      </c>
      <c r="O54" s="357">
        <v>2</v>
      </c>
      <c r="P54" s="347">
        <v>3</v>
      </c>
      <c r="Q54" s="347">
        <v>2</v>
      </c>
      <c r="R54" s="347">
        <v>1</v>
      </c>
      <c r="S54" s="347">
        <v>1</v>
      </c>
      <c r="T54" s="347">
        <v>0</v>
      </c>
      <c r="U54" s="347">
        <v>0</v>
      </c>
      <c r="V54" s="347">
        <v>0</v>
      </c>
      <c r="W54" s="347">
        <v>0</v>
      </c>
      <c r="X54" s="347">
        <v>0</v>
      </c>
      <c r="Y54" s="347">
        <v>0</v>
      </c>
      <c r="Z54" s="347">
        <v>1</v>
      </c>
      <c r="AA54" s="347">
        <v>5</v>
      </c>
      <c r="AB54" s="334">
        <v>2</v>
      </c>
      <c r="AC54" s="347">
        <v>0</v>
      </c>
      <c r="AD54" s="347">
        <v>0</v>
      </c>
      <c r="AE54" s="355">
        <v>0</v>
      </c>
      <c r="AF54" s="1056">
        <v>2</v>
      </c>
      <c r="AG54" s="67"/>
      <c r="AH54" s="67">
        <v>0</v>
      </c>
      <c r="AI54" s="67">
        <v>1</v>
      </c>
      <c r="AJ54" s="67">
        <v>4</v>
      </c>
      <c r="AK54" s="67">
        <v>2</v>
      </c>
      <c r="AL54" s="67">
        <v>2</v>
      </c>
      <c r="AM54" s="67">
        <v>0</v>
      </c>
      <c r="AN54" s="1067"/>
      <c r="AO54" s="1067"/>
      <c r="AP54" s="305"/>
      <c r="AQ54" s="332"/>
      <c r="AR54" s="332"/>
      <c r="AS54" s="332"/>
      <c r="AT54" s="332"/>
      <c r="AU54" s="332"/>
      <c r="AV54" s="332"/>
      <c r="AW54" s="332"/>
      <c r="AX54" s="332"/>
      <c r="AY54" s="332"/>
      <c r="AZ54" s="332"/>
      <c r="BA54" s="332"/>
    </row>
    <row r="55" spans="1:53" ht="15" customHeight="1">
      <c r="A55" s="57"/>
      <c r="B55" s="370" t="s">
        <v>223</v>
      </c>
      <c r="C55" s="57" t="s">
        <v>212</v>
      </c>
      <c r="D55" s="361">
        <v>2</v>
      </c>
      <c r="E55" s="57"/>
      <c r="F55" s="325">
        <v>1</v>
      </c>
      <c r="G55" s="326">
        <v>4</v>
      </c>
      <c r="H55" s="327">
        <v>2</v>
      </c>
      <c r="I55" s="328">
        <v>2</v>
      </c>
      <c r="J55" s="327">
        <v>1</v>
      </c>
      <c r="K55" s="327">
        <v>2</v>
      </c>
      <c r="L55" s="327">
        <v>2</v>
      </c>
      <c r="M55" s="333">
        <v>0</v>
      </c>
      <c r="N55" s="347">
        <v>0</v>
      </c>
      <c r="O55" s="356">
        <v>0</v>
      </c>
      <c r="P55" s="347">
        <v>0</v>
      </c>
      <c r="Q55" s="347">
        <v>0</v>
      </c>
      <c r="R55" s="347">
        <v>0</v>
      </c>
      <c r="S55" s="347">
        <v>0</v>
      </c>
      <c r="T55" s="347">
        <v>1</v>
      </c>
      <c r="U55" s="347">
        <v>1</v>
      </c>
      <c r="V55" s="347">
        <v>2</v>
      </c>
      <c r="W55" s="347">
        <v>1</v>
      </c>
      <c r="X55" s="347">
        <v>2</v>
      </c>
      <c r="Y55" s="347">
        <v>1</v>
      </c>
      <c r="Z55" s="347">
        <v>1</v>
      </c>
      <c r="AA55" s="347">
        <v>2</v>
      </c>
      <c r="AB55" s="347">
        <v>3</v>
      </c>
      <c r="AC55" s="347">
        <v>2</v>
      </c>
      <c r="AD55" s="334">
        <v>1</v>
      </c>
      <c r="AE55" s="347">
        <v>4</v>
      </c>
      <c r="AF55" s="1057">
        <v>1</v>
      </c>
      <c r="AG55" s="347"/>
      <c r="AH55" s="347">
        <v>1</v>
      </c>
      <c r="AI55" s="347">
        <v>2</v>
      </c>
      <c r="AJ55" s="347">
        <v>2</v>
      </c>
      <c r="AK55" s="347">
        <v>0</v>
      </c>
      <c r="AL55" s="347">
        <v>3</v>
      </c>
      <c r="AM55" s="347">
        <v>1</v>
      </c>
      <c r="AN55" s="1066"/>
      <c r="AO55" s="1066"/>
      <c r="AP55" s="332"/>
      <c r="AQ55" s="332"/>
      <c r="AR55" s="332"/>
      <c r="AS55" s="332"/>
      <c r="AT55" s="332"/>
      <c r="AU55" s="332"/>
      <c r="AV55" s="332"/>
      <c r="AW55" s="332"/>
      <c r="AX55" s="332"/>
      <c r="AY55" s="332"/>
      <c r="AZ55" s="332"/>
      <c r="BA55" s="332"/>
    </row>
    <row r="56" spans="1:53" ht="15" customHeight="1">
      <c r="A56" s="57"/>
      <c r="B56" s="370" t="s">
        <v>223</v>
      </c>
      <c r="C56" s="57" t="s">
        <v>224</v>
      </c>
      <c r="D56" s="361" t="s">
        <v>225</v>
      </c>
      <c r="E56" s="57"/>
      <c r="F56" s="325"/>
      <c r="G56" s="326"/>
      <c r="H56" s="327"/>
      <c r="I56" s="328"/>
      <c r="J56" s="327"/>
      <c r="K56" s="327"/>
      <c r="L56" s="327"/>
      <c r="M56" s="333"/>
      <c r="N56" s="347">
        <v>11.2</v>
      </c>
      <c r="O56" s="332">
        <v>54</v>
      </c>
      <c r="P56" s="347">
        <v>40.700000000000003</v>
      </c>
      <c r="Q56" s="347">
        <v>10.1</v>
      </c>
      <c r="R56" s="430">
        <v>8.6999999999999993</v>
      </c>
      <c r="S56" s="430">
        <v>13.9</v>
      </c>
      <c r="T56" s="479">
        <v>15.6</v>
      </c>
      <c r="U56" s="540">
        <v>12.3</v>
      </c>
      <c r="V56" s="430">
        <v>11.9</v>
      </c>
      <c r="W56" s="430">
        <v>15.3</v>
      </c>
      <c r="X56" s="430">
        <v>12.1</v>
      </c>
      <c r="Y56" s="430">
        <v>9.6999999999999993</v>
      </c>
      <c r="Z56" s="430">
        <v>10.7</v>
      </c>
      <c r="AA56" s="430">
        <v>11</v>
      </c>
      <c r="AB56" s="430">
        <v>6.2</v>
      </c>
      <c r="AC56" s="430">
        <v>6</v>
      </c>
      <c r="AD56" s="430">
        <v>8.6</v>
      </c>
      <c r="AE56" s="430">
        <v>8.0399999999999991</v>
      </c>
      <c r="AF56" s="1058">
        <v>2.5</v>
      </c>
      <c r="AG56" s="1212"/>
      <c r="AH56" s="1212">
        <v>8.3000000000000007</v>
      </c>
      <c r="AI56" s="1162"/>
      <c r="AJ56" s="1212">
        <v>13.3</v>
      </c>
      <c r="AK56" s="1212">
        <v>8.9</v>
      </c>
      <c r="AL56" s="1212">
        <v>8.1</v>
      </c>
      <c r="AM56" s="1212">
        <v>4.2</v>
      </c>
      <c r="AN56" s="1068"/>
      <c r="AO56" s="1068"/>
      <c r="AP56" s="1140"/>
      <c r="AQ56" s="332"/>
      <c r="AR56" s="332"/>
      <c r="AS56" s="332"/>
      <c r="AT56" s="332"/>
      <c r="AU56" s="332"/>
      <c r="AV56" s="332"/>
      <c r="AW56" s="332"/>
      <c r="AX56" s="332"/>
      <c r="AY56" s="332"/>
      <c r="AZ56" s="332"/>
      <c r="BA56" s="332"/>
    </row>
    <row r="57" spans="1:53" ht="15" customHeight="1">
      <c r="A57" s="57"/>
      <c r="B57" s="370" t="s">
        <v>223</v>
      </c>
      <c r="C57" s="57" t="s">
        <v>218</v>
      </c>
      <c r="D57" s="361">
        <v>1</v>
      </c>
      <c r="E57" s="57"/>
      <c r="F57" s="325">
        <v>1</v>
      </c>
      <c r="G57" s="326">
        <v>1</v>
      </c>
      <c r="H57" s="327">
        <v>1</v>
      </c>
      <c r="I57" s="328">
        <v>1</v>
      </c>
      <c r="J57" s="327">
        <v>2</v>
      </c>
      <c r="K57" s="327">
        <v>1</v>
      </c>
      <c r="L57" s="327">
        <v>0</v>
      </c>
      <c r="M57" s="333">
        <v>0</v>
      </c>
      <c r="N57" s="347">
        <v>0</v>
      </c>
      <c r="O57" s="356">
        <v>0</v>
      </c>
      <c r="P57" s="347">
        <v>0</v>
      </c>
      <c r="Q57" s="347">
        <v>0</v>
      </c>
      <c r="R57" s="347">
        <v>0</v>
      </c>
      <c r="S57" s="347">
        <v>0</v>
      </c>
      <c r="T57" s="347">
        <v>1</v>
      </c>
      <c r="U57" s="347">
        <v>0</v>
      </c>
      <c r="V57" s="347">
        <v>0</v>
      </c>
      <c r="W57" s="347">
        <v>0</v>
      </c>
      <c r="X57" s="347">
        <v>2</v>
      </c>
      <c r="Y57" s="347">
        <v>1</v>
      </c>
      <c r="Z57" s="347">
        <v>2</v>
      </c>
      <c r="AA57" s="347">
        <v>3</v>
      </c>
      <c r="AB57" s="347">
        <v>2</v>
      </c>
      <c r="AC57" s="347">
        <v>0</v>
      </c>
      <c r="AD57" s="334">
        <v>3</v>
      </c>
      <c r="AE57" s="347">
        <v>1</v>
      </c>
      <c r="AF57" s="355">
        <v>0</v>
      </c>
      <c r="AG57" s="347"/>
      <c r="AH57" s="347">
        <v>0</v>
      </c>
      <c r="AI57" s="347">
        <v>0</v>
      </c>
      <c r="AJ57" s="347">
        <v>0</v>
      </c>
      <c r="AK57" s="347">
        <v>0</v>
      </c>
      <c r="AL57" s="347">
        <v>0</v>
      </c>
      <c r="AM57" s="1013">
        <v>36</v>
      </c>
      <c r="AN57" s="1066"/>
      <c r="AO57" s="1066"/>
      <c r="AP57" s="332"/>
      <c r="AQ57" s="332"/>
      <c r="AR57" s="332"/>
      <c r="AS57" s="332"/>
      <c r="AT57" s="332"/>
      <c r="AU57" s="332"/>
      <c r="AV57" s="332"/>
      <c r="AW57" s="332"/>
      <c r="AX57" s="332"/>
      <c r="AY57" s="332"/>
      <c r="AZ57" s="332"/>
      <c r="BA57" s="332"/>
    </row>
    <row r="58" spans="1:53" ht="15" customHeight="1">
      <c r="A58" s="57"/>
      <c r="B58" s="370" t="s">
        <v>223</v>
      </c>
      <c r="C58" s="57" t="s">
        <v>219</v>
      </c>
      <c r="D58" s="361">
        <v>45</v>
      </c>
      <c r="E58" s="57"/>
      <c r="F58" s="326">
        <v>3</v>
      </c>
      <c r="G58" s="326">
        <v>4</v>
      </c>
      <c r="H58" s="325">
        <v>5</v>
      </c>
      <c r="I58" s="328">
        <v>4</v>
      </c>
      <c r="J58" s="327">
        <v>5</v>
      </c>
      <c r="K58" s="325">
        <v>3</v>
      </c>
      <c r="L58" s="325">
        <v>3</v>
      </c>
      <c r="M58" s="333">
        <v>4</v>
      </c>
      <c r="N58" s="347">
        <v>3</v>
      </c>
      <c r="O58" s="356">
        <v>3</v>
      </c>
      <c r="P58" s="347">
        <v>2</v>
      </c>
      <c r="Q58" s="347">
        <v>2</v>
      </c>
      <c r="R58" s="347">
        <v>4</v>
      </c>
      <c r="S58" s="347">
        <v>3</v>
      </c>
      <c r="T58" s="347">
        <v>3</v>
      </c>
      <c r="U58" s="347">
        <v>2</v>
      </c>
      <c r="V58" s="334">
        <v>2</v>
      </c>
      <c r="W58" s="334">
        <v>3</v>
      </c>
      <c r="X58" s="334">
        <v>3</v>
      </c>
      <c r="Y58" s="334">
        <v>3</v>
      </c>
      <c r="Z58" s="334">
        <v>9</v>
      </c>
      <c r="AA58" s="334">
        <v>7</v>
      </c>
      <c r="AB58" s="334">
        <v>7</v>
      </c>
      <c r="AC58" s="334">
        <v>9</v>
      </c>
      <c r="AD58" s="334">
        <v>7</v>
      </c>
      <c r="AE58" s="864">
        <v>3</v>
      </c>
      <c r="AF58" s="1054">
        <v>0</v>
      </c>
      <c r="AG58" s="347"/>
      <c r="AH58" s="347">
        <v>9</v>
      </c>
      <c r="AI58" s="334">
        <v>7</v>
      </c>
      <c r="AJ58" s="334">
        <v>7</v>
      </c>
      <c r="AK58" s="347">
        <v>12</v>
      </c>
      <c r="AL58" s="347">
        <v>9</v>
      </c>
      <c r="AM58" s="347">
        <v>11</v>
      </c>
      <c r="AN58" s="1066"/>
      <c r="AO58" s="1066"/>
      <c r="AP58" s="332"/>
      <c r="AQ58" s="332"/>
      <c r="AR58" s="332"/>
      <c r="AS58" s="332"/>
      <c r="AT58" s="332"/>
      <c r="AU58" s="332"/>
      <c r="AV58" s="332"/>
      <c r="AW58" s="332"/>
      <c r="AX58" s="332"/>
      <c r="AY58" s="332"/>
      <c r="AZ58" s="332"/>
      <c r="BA58" s="332"/>
    </row>
    <row r="59" spans="1:53" ht="15" hidden="1" customHeight="1">
      <c r="A59" s="57"/>
      <c r="B59" s="72" t="s">
        <v>223</v>
      </c>
      <c r="C59" s="57" t="s">
        <v>222</v>
      </c>
      <c r="D59" s="361">
        <v>5</v>
      </c>
      <c r="E59" s="57"/>
      <c r="F59" s="326"/>
      <c r="G59" s="326"/>
      <c r="H59" s="325"/>
      <c r="I59" s="328"/>
      <c r="J59" s="327">
        <v>0</v>
      </c>
      <c r="K59" s="325">
        <v>0</v>
      </c>
      <c r="L59" s="327">
        <v>0</v>
      </c>
      <c r="M59" s="333">
        <v>0</v>
      </c>
      <c r="N59" s="347">
        <v>0</v>
      </c>
      <c r="O59" s="356"/>
      <c r="P59" s="347"/>
      <c r="Q59" s="347"/>
      <c r="R59" s="347"/>
      <c r="S59" s="347"/>
      <c r="T59" s="347"/>
      <c r="U59" s="347"/>
      <c r="V59" s="347"/>
      <c r="W59" s="332"/>
      <c r="X59" s="347"/>
      <c r="Y59" s="347"/>
      <c r="Z59" s="347"/>
      <c r="AA59" s="347"/>
      <c r="AB59" s="332"/>
      <c r="AC59" s="332"/>
      <c r="AD59" s="332"/>
      <c r="AE59" s="332"/>
      <c r="AF59" s="1055"/>
      <c r="AG59" s="1066"/>
      <c r="AH59" s="1066"/>
      <c r="AI59" s="1066"/>
      <c r="AJ59" s="1066"/>
      <c r="AK59" s="1066"/>
      <c r="AL59" s="1066"/>
      <c r="AM59" s="347"/>
      <c r="AN59" s="1066"/>
      <c r="AO59" s="1066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332"/>
    </row>
    <row r="60" spans="1:53" ht="15" hidden="1" customHeight="1">
      <c r="A60" s="57"/>
      <c r="B60" s="72" t="s">
        <v>223</v>
      </c>
      <c r="C60" s="57" t="s">
        <v>207</v>
      </c>
      <c r="D60" s="361">
        <v>3</v>
      </c>
      <c r="E60" s="57"/>
      <c r="F60" s="326"/>
      <c r="G60" s="326"/>
      <c r="H60" s="325"/>
      <c r="I60" s="328"/>
      <c r="J60" s="327">
        <v>0</v>
      </c>
      <c r="K60" s="325">
        <v>0</v>
      </c>
      <c r="L60" s="327">
        <v>0</v>
      </c>
      <c r="M60" s="333">
        <v>0</v>
      </c>
      <c r="N60" s="347">
        <v>0</v>
      </c>
      <c r="O60" s="356"/>
      <c r="P60" s="347"/>
      <c r="Q60" s="347"/>
      <c r="R60" s="347"/>
      <c r="S60" s="347"/>
      <c r="T60" s="347"/>
      <c r="U60" s="347"/>
      <c r="V60" s="347"/>
      <c r="W60" s="332"/>
      <c r="X60" s="347"/>
      <c r="Y60" s="347"/>
      <c r="Z60" s="347"/>
      <c r="AA60" s="347"/>
      <c r="AB60" s="332"/>
      <c r="AC60" s="332"/>
      <c r="AD60" s="332"/>
      <c r="AE60" s="332"/>
      <c r="AF60" s="1055"/>
      <c r="AG60" s="1066"/>
      <c r="AH60" s="1066"/>
      <c r="AI60" s="1066"/>
      <c r="AJ60" s="1066"/>
      <c r="AK60" s="1066"/>
      <c r="AL60" s="1066"/>
      <c r="AM60" s="347"/>
      <c r="AN60" s="1066"/>
      <c r="AO60" s="1066"/>
      <c r="AP60" s="332"/>
      <c r="AQ60" s="332"/>
      <c r="AR60" s="332"/>
      <c r="AS60" s="332"/>
      <c r="AT60" s="332"/>
      <c r="AU60" s="332"/>
      <c r="AV60" s="332"/>
      <c r="AW60" s="332"/>
      <c r="AX60" s="332"/>
      <c r="AY60" s="332"/>
      <c r="AZ60" s="332"/>
      <c r="BA60" s="332"/>
    </row>
    <row r="61" spans="1:53" ht="15" customHeight="1">
      <c r="A61" s="57"/>
      <c r="B61" s="58" t="s">
        <v>226</v>
      </c>
      <c r="C61" s="57" t="s">
        <v>227</v>
      </c>
      <c r="D61" s="361">
        <v>10</v>
      </c>
      <c r="E61" s="57"/>
      <c r="F61" s="326">
        <v>12</v>
      </c>
      <c r="G61" s="326">
        <v>12</v>
      </c>
      <c r="H61" s="327">
        <v>10</v>
      </c>
      <c r="I61" s="329">
        <v>11</v>
      </c>
      <c r="J61" s="327">
        <v>12</v>
      </c>
      <c r="K61" s="327">
        <v>10</v>
      </c>
      <c r="L61" s="325">
        <v>12</v>
      </c>
      <c r="M61" s="330">
        <v>11</v>
      </c>
      <c r="N61" s="347">
        <v>14</v>
      </c>
      <c r="O61" s="357">
        <v>17</v>
      </c>
      <c r="P61" s="347">
        <v>15</v>
      </c>
      <c r="Q61" s="347">
        <v>15</v>
      </c>
      <c r="R61" s="347">
        <v>14</v>
      </c>
      <c r="S61" s="347">
        <v>13</v>
      </c>
      <c r="T61" s="347">
        <v>10</v>
      </c>
      <c r="U61" s="334">
        <v>9</v>
      </c>
      <c r="V61" s="347">
        <v>9</v>
      </c>
      <c r="W61" s="347">
        <v>11</v>
      </c>
      <c r="X61" s="334">
        <v>10</v>
      </c>
      <c r="Y61" s="347">
        <v>10</v>
      </c>
      <c r="Z61" s="347">
        <v>10</v>
      </c>
      <c r="AA61" s="347">
        <v>10</v>
      </c>
      <c r="AB61" s="347">
        <v>10</v>
      </c>
      <c r="AC61" s="347">
        <v>10</v>
      </c>
      <c r="AD61" s="347">
        <v>9</v>
      </c>
      <c r="AE61" s="347">
        <v>10</v>
      </c>
      <c r="AF61" s="355">
        <v>11</v>
      </c>
      <c r="AG61" s="334">
        <v>10</v>
      </c>
      <c r="AH61" s="334">
        <v>10</v>
      </c>
      <c r="AI61" s="347">
        <v>10</v>
      </c>
      <c r="AJ61" s="347">
        <v>10</v>
      </c>
      <c r="AK61" s="347">
        <v>10</v>
      </c>
      <c r="AL61" s="334">
        <v>10</v>
      </c>
      <c r="AM61" s="864">
        <v>11</v>
      </c>
      <c r="AN61" s="347">
        <v>13</v>
      </c>
      <c r="AO61" s="347">
        <v>10</v>
      </c>
      <c r="AP61" s="347">
        <v>14</v>
      </c>
      <c r="AQ61" s="334">
        <v>10</v>
      </c>
      <c r="AR61" s="332"/>
      <c r="AS61" s="332"/>
      <c r="AT61" s="332"/>
      <c r="AU61" s="332"/>
      <c r="AV61" s="332"/>
      <c r="AW61" s="332"/>
      <c r="AX61" s="332"/>
      <c r="AY61" s="332"/>
      <c r="AZ61" s="332"/>
      <c r="BA61" s="332"/>
    </row>
    <row r="62" spans="1:53" ht="15" customHeight="1">
      <c r="A62" s="57"/>
      <c r="B62" s="58" t="s">
        <v>226</v>
      </c>
      <c r="C62" s="57" t="s">
        <v>228</v>
      </c>
      <c r="D62" s="361">
        <v>7</v>
      </c>
      <c r="E62" s="57"/>
      <c r="F62" s="326">
        <v>9</v>
      </c>
      <c r="G62" s="326">
        <v>9</v>
      </c>
      <c r="H62" s="327">
        <v>11</v>
      </c>
      <c r="I62" s="329">
        <v>9</v>
      </c>
      <c r="J62" s="327">
        <v>10</v>
      </c>
      <c r="K62" s="327">
        <v>9</v>
      </c>
      <c r="L62" s="325">
        <v>9</v>
      </c>
      <c r="M62" s="330">
        <v>10</v>
      </c>
      <c r="N62" s="347">
        <v>13</v>
      </c>
      <c r="O62" s="357">
        <v>16</v>
      </c>
      <c r="P62" s="347">
        <v>15</v>
      </c>
      <c r="Q62" s="347">
        <v>12</v>
      </c>
      <c r="R62" s="347">
        <v>12</v>
      </c>
      <c r="S62" s="347">
        <v>12</v>
      </c>
      <c r="T62" s="347">
        <v>8</v>
      </c>
      <c r="U62" s="334">
        <v>8</v>
      </c>
      <c r="V62" s="991">
        <v>9</v>
      </c>
      <c r="W62" s="347">
        <v>12</v>
      </c>
      <c r="X62" s="334">
        <v>10</v>
      </c>
      <c r="Y62" s="334">
        <v>10</v>
      </c>
      <c r="Z62" s="347">
        <v>10</v>
      </c>
      <c r="AA62" s="347">
        <v>10</v>
      </c>
      <c r="AB62" s="347">
        <v>10</v>
      </c>
      <c r="AC62" s="347">
        <v>10</v>
      </c>
      <c r="AD62" s="347">
        <v>9</v>
      </c>
      <c r="AE62" s="347">
        <v>10</v>
      </c>
      <c r="AF62" s="355">
        <v>11</v>
      </c>
      <c r="AG62" s="334">
        <v>10</v>
      </c>
      <c r="AH62" s="334">
        <v>10</v>
      </c>
      <c r="AI62" s="347">
        <v>10</v>
      </c>
      <c r="AJ62" s="347">
        <v>10</v>
      </c>
      <c r="AK62" s="347">
        <v>10</v>
      </c>
      <c r="AL62" s="334">
        <v>10</v>
      </c>
      <c r="AM62" s="864">
        <v>11</v>
      </c>
      <c r="AN62" s="347">
        <v>13</v>
      </c>
      <c r="AO62" s="347">
        <v>10</v>
      </c>
      <c r="AP62" s="347">
        <v>14</v>
      </c>
      <c r="AQ62" s="334">
        <v>10</v>
      </c>
      <c r="AR62" s="332"/>
      <c r="AS62" s="332"/>
      <c r="AT62" s="332"/>
      <c r="AU62" s="332"/>
      <c r="AV62" s="332"/>
      <c r="AW62" s="332"/>
      <c r="AX62" s="332"/>
      <c r="AY62" s="332"/>
      <c r="AZ62" s="332"/>
      <c r="BA62" s="332"/>
    </row>
    <row r="63" spans="1:53" ht="15" customHeight="1">
      <c r="A63" s="57"/>
      <c r="B63" s="58" t="s">
        <v>226</v>
      </c>
      <c r="C63" s="57" t="s">
        <v>229</v>
      </c>
      <c r="D63" s="361">
        <v>2</v>
      </c>
      <c r="E63" s="57"/>
      <c r="F63" s="326">
        <v>2</v>
      </c>
      <c r="G63" s="326">
        <v>4</v>
      </c>
      <c r="H63" s="327">
        <v>2</v>
      </c>
      <c r="I63" s="328">
        <v>2</v>
      </c>
      <c r="J63" s="327">
        <v>2</v>
      </c>
      <c r="K63" s="325">
        <v>2</v>
      </c>
      <c r="L63" s="327">
        <v>2</v>
      </c>
      <c r="M63" s="330">
        <v>4</v>
      </c>
      <c r="N63" s="347">
        <v>5</v>
      </c>
      <c r="O63" s="357">
        <v>6</v>
      </c>
      <c r="P63" s="347">
        <v>5</v>
      </c>
      <c r="Q63" s="347">
        <v>5</v>
      </c>
      <c r="R63" s="347">
        <v>5</v>
      </c>
      <c r="S63" s="347">
        <v>5</v>
      </c>
      <c r="T63" s="347">
        <v>4</v>
      </c>
      <c r="U63" s="334">
        <v>4</v>
      </c>
      <c r="V63" s="334">
        <v>4</v>
      </c>
      <c r="W63" s="345">
        <v>5</v>
      </c>
      <c r="X63" s="679">
        <v>6</v>
      </c>
      <c r="Y63" s="345">
        <v>6</v>
      </c>
      <c r="Z63" s="345">
        <v>6</v>
      </c>
      <c r="AA63" s="345">
        <v>6</v>
      </c>
      <c r="AB63" s="679">
        <v>6</v>
      </c>
      <c r="AC63" s="679">
        <v>6</v>
      </c>
      <c r="AD63" s="345">
        <v>5</v>
      </c>
      <c r="AE63" s="345">
        <v>5</v>
      </c>
      <c r="AF63" s="615">
        <v>4</v>
      </c>
      <c r="AG63" s="347">
        <v>4</v>
      </c>
      <c r="AH63" s="347">
        <v>5</v>
      </c>
      <c r="AI63" s="334">
        <v>4</v>
      </c>
      <c r="AJ63" s="334">
        <v>4</v>
      </c>
      <c r="AK63" s="334">
        <v>4</v>
      </c>
      <c r="AL63" s="334">
        <v>4</v>
      </c>
      <c r="AM63" s="347">
        <v>6</v>
      </c>
      <c r="AN63" s="334">
        <v>6</v>
      </c>
      <c r="AO63" s="334">
        <v>4</v>
      </c>
      <c r="AP63" s="334">
        <v>4</v>
      </c>
      <c r="AQ63" s="347">
        <v>4</v>
      </c>
      <c r="AR63" s="332"/>
      <c r="AS63" s="332"/>
      <c r="AT63" s="332"/>
      <c r="AU63" s="332"/>
      <c r="AV63" s="332"/>
      <c r="AW63" s="332"/>
      <c r="AX63" s="332"/>
      <c r="AY63" s="332"/>
      <c r="AZ63" s="332"/>
      <c r="BA63" s="332"/>
    </row>
    <row r="64" spans="1:53" ht="15" customHeight="1">
      <c r="A64" s="57"/>
      <c r="B64" s="58" t="s">
        <v>226</v>
      </c>
      <c r="C64" s="57" t="s">
        <v>230</v>
      </c>
      <c r="D64" s="361">
        <v>35</v>
      </c>
      <c r="E64" s="57"/>
      <c r="F64" s="326">
        <v>40</v>
      </c>
      <c r="G64" s="326">
        <v>37</v>
      </c>
      <c r="H64" s="327">
        <v>38</v>
      </c>
      <c r="I64" s="328">
        <v>42</v>
      </c>
      <c r="J64" s="327">
        <v>45</v>
      </c>
      <c r="K64" s="325">
        <v>40</v>
      </c>
      <c r="L64" s="327">
        <v>45</v>
      </c>
      <c r="M64" s="330">
        <v>64</v>
      </c>
      <c r="N64" s="347">
        <v>79</v>
      </c>
      <c r="O64" s="357">
        <v>82</v>
      </c>
      <c r="P64" s="347">
        <v>79</v>
      </c>
      <c r="Q64" s="347">
        <v>80</v>
      </c>
      <c r="R64" s="347">
        <v>82</v>
      </c>
      <c r="S64" s="347">
        <v>92</v>
      </c>
      <c r="T64" s="347">
        <v>80</v>
      </c>
      <c r="U64" s="334">
        <v>79</v>
      </c>
      <c r="V64" s="539">
        <v>80</v>
      </c>
      <c r="W64" s="334">
        <v>82</v>
      </c>
      <c r="X64" s="347">
        <v>81</v>
      </c>
      <c r="Y64" s="347">
        <v>86</v>
      </c>
      <c r="Z64" s="334">
        <v>89</v>
      </c>
      <c r="AA64" s="347">
        <v>92</v>
      </c>
      <c r="AB64" s="347">
        <v>84</v>
      </c>
      <c r="AC64" s="347">
        <v>80</v>
      </c>
      <c r="AD64" s="347">
        <v>77</v>
      </c>
      <c r="AE64" s="347">
        <v>81</v>
      </c>
      <c r="AF64" s="355">
        <v>85</v>
      </c>
      <c r="AG64" s="347">
        <v>90</v>
      </c>
      <c r="AH64" s="347">
        <v>85</v>
      </c>
      <c r="AI64" s="347">
        <v>82</v>
      </c>
      <c r="AJ64" s="347">
        <v>80</v>
      </c>
      <c r="AK64" s="334">
        <v>63</v>
      </c>
      <c r="AL64" s="347">
        <v>70</v>
      </c>
      <c r="AM64" s="347">
        <v>87</v>
      </c>
      <c r="AN64" s="347">
        <v>126</v>
      </c>
      <c r="AO64" s="347">
        <v>78</v>
      </c>
      <c r="AP64" s="347">
        <v>106</v>
      </c>
      <c r="AQ64" s="347">
        <v>67</v>
      </c>
      <c r="AR64" s="332"/>
      <c r="AS64" s="332"/>
      <c r="AT64" s="332"/>
      <c r="AU64" s="332"/>
      <c r="AV64" s="332"/>
      <c r="AW64" s="332"/>
      <c r="AX64" s="332"/>
      <c r="AY64" s="332"/>
      <c r="AZ64" s="332"/>
      <c r="BA64" s="332"/>
    </row>
    <row r="65" spans="1:53" ht="15" customHeight="1">
      <c r="A65" s="57"/>
      <c r="B65" s="370"/>
      <c r="C65" s="57" t="s">
        <v>231</v>
      </c>
      <c r="D65" s="361">
        <v>3</v>
      </c>
      <c r="E65" s="57"/>
      <c r="F65" s="326">
        <v>5</v>
      </c>
      <c r="G65" s="326">
        <v>5</v>
      </c>
      <c r="H65" s="327">
        <v>70</v>
      </c>
      <c r="I65" s="328">
        <v>70</v>
      </c>
      <c r="J65" s="327">
        <v>70</v>
      </c>
      <c r="K65" s="327">
        <v>70</v>
      </c>
      <c r="L65" s="327">
        <v>70</v>
      </c>
      <c r="M65" s="333">
        <v>60</v>
      </c>
      <c r="N65" s="347">
        <v>60</v>
      </c>
      <c r="O65" s="356">
        <v>60</v>
      </c>
      <c r="P65" s="347">
        <v>70</v>
      </c>
      <c r="Q65" s="347">
        <v>70</v>
      </c>
      <c r="R65" s="347">
        <v>70</v>
      </c>
      <c r="S65" s="347">
        <v>70</v>
      </c>
      <c r="T65" s="331">
        <v>70</v>
      </c>
      <c r="U65" s="334">
        <v>70</v>
      </c>
      <c r="V65" s="355">
        <v>70</v>
      </c>
      <c r="W65" s="347">
        <v>70</v>
      </c>
      <c r="X65" s="679">
        <v>70</v>
      </c>
      <c r="Y65" s="345">
        <v>70</v>
      </c>
      <c r="Z65" s="679">
        <v>70</v>
      </c>
      <c r="AA65" s="345">
        <v>70</v>
      </c>
      <c r="AB65" s="679">
        <v>70</v>
      </c>
      <c r="AC65" s="679">
        <v>70</v>
      </c>
      <c r="AD65" s="679">
        <v>70</v>
      </c>
      <c r="AE65" s="679">
        <v>70</v>
      </c>
      <c r="AF65" s="704">
        <v>70</v>
      </c>
      <c r="AG65" s="347">
        <v>70</v>
      </c>
      <c r="AH65" s="347">
        <v>70</v>
      </c>
      <c r="AI65" s="347"/>
      <c r="AJ65" s="347">
        <v>70</v>
      </c>
      <c r="AK65" s="347"/>
      <c r="AL65" s="1066"/>
      <c r="AM65" s="347"/>
      <c r="AN65" s="1066"/>
      <c r="AO65" s="1066"/>
      <c r="AP65" s="332"/>
      <c r="AQ65" s="332"/>
      <c r="AR65" s="332"/>
      <c r="AS65" s="332"/>
      <c r="AT65" s="332"/>
      <c r="AU65" s="332"/>
      <c r="AV65" s="332"/>
      <c r="AW65" s="332"/>
      <c r="AX65" s="332"/>
      <c r="AY65" s="332"/>
      <c r="AZ65" s="332"/>
      <c r="BA65" s="332"/>
    </row>
    <row r="66" spans="1:53" ht="15" customHeight="1">
      <c r="A66" s="57"/>
      <c r="B66" s="370"/>
      <c r="C66" s="57" t="s">
        <v>232</v>
      </c>
      <c r="D66" s="361">
        <v>5</v>
      </c>
      <c r="E66" s="57"/>
      <c r="F66" s="326"/>
      <c r="G66" s="326"/>
      <c r="H66" s="327"/>
      <c r="I66" s="328"/>
      <c r="J66" s="327"/>
      <c r="K66" s="327"/>
      <c r="L66" s="325">
        <v>9</v>
      </c>
      <c r="M66" s="333">
        <v>20</v>
      </c>
      <c r="N66" s="347">
        <v>1</v>
      </c>
      <c r="O66" s="357">
        <v>16</v>
      </c>
      <c r="P66" s="347">
        <v>12</v>
      </c>
      <c r="Q66" s="347">
        <v>14</v>
      </c>
      <c r="R66" s="347">
        <v>20</v>
      </c>
      <c r="S66" s="347">
        <v>29</v>
      </c>
      <c r="T66" s="331">
        <v>22</v>
      </c>
      <c r="U66" s="334">
        <v>20</v>
      </c>
      <c r="V66" s="539">
        <v>21</v>
      </c>
      <c r="W66" s="539">
        <v>22</v>
      </c>
      <c r="X66" s="345">
        <v>19</v>
      </c>
      <c r="Y66" s="345">
        <v>21</v>
      </c>
      <c r="Z66" s="345">
        <v>22</v>
      </c>
      <c r="AA66" s="679">
        <v>22</v>
      </c>
      <c r="AB66" s="345">
        <v>20</v>
      </c>
      <c r="AC66" s="345">
        <v>21</v>
      </c>
      <c r="AD66" s="679">
        <v>22</v>
      </c>
      <c r="AE66" s="679">
        <v>23</v>
      </c>
      <c r="AF66" s="615">
        <v>24</v>
      </c>
      <c r="AG66" s="334">
        <v>19</v>
      </c>
      <c r="AH66" s="334">
        <v>18</v>
      </c>
      <c r="AI66" s="347"/>
      <c r="AJ66" s="347">
        <v>18</v>
      </c>
      <c r="AK66" s="347"/>
      <c r="AL66" s="1066"/>
      <c r="AM66" s="347"/>
      <c r="AN66" s="1066"/>
      <c r="AO66" s="1066"/>
      <c r="AP66" s="332"/>
      <c r="AQ66" s="332"/>
      <c r="AR66" s="332"/>
      <c r="AS66" s="332"/>
      <c r="AT66" s="332"/>
      <c r="AU66" s="332"/>
      <c r="AV66" s="332"/>
      <c r="AW66" s="332"/>
      <c r="AX66" s="332"/>
      <c r="AY66" s="332"/>
      <c r="AZ66" s="332"/>
      <c r="BA66" s="332"/>
    </row>
    <row r="67" spans="1:53" ht="15" customHeight="1">
      <c r="A67" s="57"/>
      <c r="B67" s="370"/>
      <c r="C67" s="57" t="s">
        <v>233</v>
      </c>
      <c r="D67" s="361">
        <v>1</v>
      </c>
      <c r="E67" s="57"/>
      <c r="F67" s="325">
        <v>0</v>
      </c>
      <c r="G67" s="325">
        <v>0</v>
      </c>
      <c r="H67" s="327">
        <v>1</v>
      </c>
      <c r="I67" s="329">
        <v>0</v>
      </c>
      <c r="J67" s="327">
        <v>0</v>
      </c>
      <c r="K67" s="327">
        <v>0</v>
      </c>
      <c r="L67" s="327">
        <v>0</v>
      </c>
      <c r="M67" s="333">
        <v>0</v>
      </c>
      <c r="N67" s="347">
        <v>0</v>
      </c>
      <c r="O67" s="356">
        <v>0</v>
      </c>
      <c r="P67" s="347">
        <v>0</v>
      </c>
      <c r="Q67" s="347">
        <v>1</v>
      </c>
      <c r="R67" s="347">
        <v>0</v>
      </c>
      <c r="S67" s="347">
        <v>0</v>
      </c>
      <c r="T67" s="334">
        <v>0</v>
      </c>
      <c r="U67" s="347">
        <v>0</v>
      </c>
      <c r="V67" s="539">
        <v>0</v>
      </c>
      <c r="W67" s="539">
        <v>1</v>
      </c>
      <c r="X67" s="347">
        <v>1</v>
      </c>
      <c r="Y67" s="347">
        <v>0</v>
      </c>
      <c r="Z67" s="334">
        <v>0</v>
      </c>
      <c r="AA67" s="334">
        <v>0</v>
      </c>
      <c r="AB67" s="334">
        <v>1</v>
      </c>
      <c r="AC67" s="334">
        <v>0</v>
      </c>
      <c r="AD67" s="334">
        <v>1</v>
      </c>
      <c r="AE67" s="334">
        <v>1</v>
      </c>
      <c r="AF67" s="355">
        <v>0</v>
      </c>
      <c r="AG67" s="347">
        <v>0</v>
      </c>
      <c r="AH67" s="347">
        <v>0</v>
      </c>
      <c r="AI67" s="347"/>
      <c r="AJ67" s="347">
        <v>0</v>
      </c>
      <c r="AK67" s="347"/>
      <c r="AL67" s="1066"/>
      <c r="AM67" s="347"/>
      <c r="AN67" s="1066"/>
      <c r="AO67" s="1066"/>
      <c r="AP67" s="332"/>
      <c r="AQ67" s="332"/>
      <c r="AR67" s="332"/>
      <c r="AS67" s="332"/>
      <c r="AT67" s="332"/>
      <c r="AU67" s="332"/>
      <c r="AV67" s="332"/>
      <c r="AW67" s="332"/>
      <c r="AX67" s="332"/>
      <c r="AY67" s="332"/>
      <c r="AZ67" s="332"/>
      <c r="BA67" s="332"/>
    </row>
    <row r="68" spans="1:53" ht="15" hidden="1" customHeight="1">
      <c r="A68" s="57"/>
      <c r="B68" s="370"/>
      <c r="C68" s="57" t="s">
        <v>234</v>
      </c>
      <c r="D68" s="361" t="s">
        <v>235</v>
      </c>
      <c r="E68" s="57"/>
      <c r="F68" s="325"/>
      <c r="G68" s="325"/>
      <c r="H68" s="327"/>
      <c r="I68" s="329"/>
      <c r="J68" s="327"/>
      <c r="K68" s="327"/>
      <c r="L68" s="327"/>
      <c r="M68" s="333"/>
      <c r="N68" s="347" t="s">
        <v>236</v>
      </c>
      <c r="O68" s="356"/>
      <c r="P68" s="347" t="s">
        <v>19</v>
      </c>
      <c r="Q68" s="347" t="s">
        <v>19</v>
      </c>
      <c r="R68" s="347" t="s">
        <v>237</v>
      </c>
      <c r="S68" s="347"/>
      <c r="T68" s="334"/>
      <c r="U68" s="347"/>
      <c r="V68" s="615"/>
      <c r="W68" s="539"/>
      <c r="X68" s="334"/>
      <c r="Y68" s="332"/>
      <c r="Z68" s="347"/>
      <c r="AA68" s="347"/>
      <c r="AB68" s="347"/>
      <c r="AC68" s="347"/>
      <c r="AD68" s="334"/>
      <c r="AE68" s="347"/>
      <c r="AF68" s="1055"/>
      <c r="AG68" s="347"/>
      <c r="AH68" s="347"/>
      <c r="AI68" s="347"/>
      <c r="AJ68" s="347"/>
      <c r="AK68" s="347"/>
      <c r="AL68" s="1066"/>
      <c r="AM68" s="347"/>
      <c r="AN68" s="1066"/>
      <c r="AO68" s="1066"/>
      <c r="AP68" s="332"/>
      <c r="AQ68" s="332"/>
      <c r="AR68" s="332"/>
      <c r="AS68" s="332"/>
      <c r="AT68" s="332"/>
      <c r="AU68" s="332"/>
      <c r="AV68" s="332"/>
      <c r="AW68" s="332"/>
      <c r="AX68" s="332"/>
      <c r="AY68" s="332"/>
      <c r="AZ68" s="332"/>
      <c r="BA68" s="332"/>
    </row>
    <row r="69" spans="1:53" ht="15" customHeight="1">
      <c r="A69" s="57"/>
      <c r="B69" s="370"/>
      <c r="C69" s="57" t="s">
        <v>238</v>
      </c>
      <c r="D69" s="361">
        <v>1</v>
      </c>
      <c r="E69" s="57"/>
      <c r="F69" s="325">
        <v>3</v>
      </c>
      <c r="G69" s="325">
        <v>1</v>
      </c>
      <c r="H69" s="327">
        <v>1</v>
      </c>
      <c r="I69" s="329">
        <v>1</v>
      </c>
      <c r="J69" s="325">
        <v>0</v>
      </c>
      <c r="K69" s="327">
        <v>1</v>
      </c>
      <c r="L69" s="327">
        <v>1</v>
      </c>
      <c r="M69" s="333">
        <v>1</v>
      </c>
      <c r="N69" s="347">
        <v>1</v>
      </c>
      <c r="O69" s="357">
        <v>0</v>
      </c>
      <c r="P69" s="347">
        <v>0</v>
      </c>
      <c r="Q69" s="347">
        <v>1</v>
      </c>
      <c r="R69" s="347">
        <v>0</v>
      </c>
      <c r="S69" s="347">
        <v>0</v>
      </c>
      <c r="T69" s="334">
        <v>0</v>
      </c>
      <c r="U69" s="539">
        <v>1</v>
      </c>
      <c r="V69" s="539">
        <v>0</v>
      </c>
      <c r="W69" s="539">
        <v>1</v>
      </c>
      <c r="X69" s="678">
        <v>0</v>
      </c>
      <c r="Y69" s="678">
        <v>0</v>
      </c>
      <c r="Z69" s="678">
        <v>0</v>
      </c>
      <c r="AA69" s="684">
        <v>0</v>
      </c>
      <c r="AB69" s="678">
        <v>2</v>
      </c>
      <c r="AC69" s="684">
        <v>0</v>
      </c>
      <c r="AD69" s="678">
        <v>0</v>
      </c>
      <c r="AE69" s="678">
        <v>1</v>
      </c>
      <c r="AF69" s="1057">
        <v>0</v>
      </c>
      <c r="AG69" s="347">
        <v>0</v>
      </c>
      <c r="AH69" s="347">
        <v>0</v>
      </c>
      <c r="AI69" s="347"/>
      <c r="AJ69" s="347">
        <v>0</v>
      </c>
      <c r="AK69" s="347"/>
      <c r="AL69" s="1066"/>
      <c r="AM69" s="347"/>
      <c r="AN69" s="1066"/>
      <c r="AO69" s="1066"/>
      <c r="AP69" s="332"/>
      <c r="AQ69" s="332"/>
      <c r="AR69" s="332"/>
      <c r="AS69" s="332"/>
      <c r="AT69" s="332"/>
      <c r="AU69" s="332"/>
      <c r="AV69" s="332"/>
      <c r="AW69" s="332"/>
      <c r="AX69" s="332"/>
      <c r="AY69" s="332"/>
      <c r="AZ69" s="332"/>
      <c r="BA69" s="332"/>
    </row>
    <row r="70" spans="1:53" ht="15" customHeight="1">
      <c r="A70" s="57"/>
      <c r="B70" s="370"/>
      <c r="C70" s="57" t="s">
        <v>239</v>
      </c>
      <c r="D70" s="361"/>
      <c r="E70" s="57"/>
      <c r="F70" s="325"/>
      <c r="G70" s="325"/>
      <c r="H70" s="327"/>
      <c r="I70" s="329"/>
      <c r="J70" s="325"/>
      <c r="K70" s="327"/>
      <c r="L70" s="327"/>
      <c r="M70" s="333"/>
      <c r="N70" s="347"/>
      <c r="O70" s="478"/>
      <c r="P70" s="338"/>
      <c r="Q70" s="338"/>
      <c r="R70" s="338"/>
      <c r="S70" s="338"/>
      <c r="T70" s="338"/>
      <c r="U70" s="638"/>
      <c r="V70" s="639"/>
      <c r="W70" s="638"/>
      <c r="X70" s="338"/>
      <c r="Y70" s="334">
        <v>1</v>
      </c>
      <c r="Z70" s="334">
        <v>1</v>
      </c>
      <c r="AA70" s="347">
        <v>0</v>
      </c>
      <c r="AB70" s="347">
        <v>0</v>
      </c>
      <c r="AC70" s="347">
        <v>0</v>
      </c>
      <c r="AD70" s="347">
        <v>0</v>
      </c>
      <c r="AE70" s="334">
        <v>0</v>
      </c>
      <c r="AF70" s="355">
        <v>1</v>
      </c>
      <c r="AG70" s="347">
        <v>0</v>
      </c>
      <c r="AH70" s="347">
        <v>0</v>
      </c>
      <c r="AI70" s="347"/>
      <c r="AJ70" s="347">
        <v>0</v>
      </c>
      <c r="AK70" s="347"/>
      <c r="AL70" s="1066"/>
      <c r="AM70" s="347"/>
      <c r="AN70" s="1066"/>
      <c r="AO70" s="1066"/>
      <c r="AP70" s="332"/>
      <c r="AQ70" s="332"/>
      <c r="AR70" s="332"/>
      <c r="AS70" s="332"/>
      <c r="AT70" s="332"/>
      <c r="AU70" s="332"/>
      <c r="AV70" s="332"/>
      <c r="AW70" s="332"/>
      <c r="AX70" s="332"/>
      <c r="AY70" s="332"/>
      <c r="AZ70" s="332"/>
      <c r="BA70" s="332"/>
    </row>
    <row r="71" spans="1:53" ht="15" hidden="1" customHeight="1">
      <c r="A71" s="57"/>
      <c r="B71" s="662" t="s">
        <v>240</v>
      </c>
      <c r="C71" s="57" t="s">
        <v>241</v>
      </c>
      <c r="D71" s="667">
        <v>1</v>
      </c>
      <c r="E71" s="57"/>
      <c r="F71" s="325"/>
      <c r="G71" s="325"/>
      <c r="H71" s="327"/>
      <c r="I71" s="329"/>
      <c r="J71" s="325"/>
      <c r="K71" s="327"/>
      <c r="L71" s="327"/>
      <c r="M71" s="333"/>
      <c r="N71" s="347"/>
      <c r="O71" s="478"/>
      <c r="P71" s="338"/>
      <c r="Q71" s="338"/>
      <c r="R71" s="338"/>
      <c r="S71" s="338"/>
      <c r="T71" s="338"/>
      <c r="U71" s="638"/>
      <c r="V71" s="639"/>
      <c r="W71" s="638"/>
      <c r="X71" s="678">
        <v>0</v>
      </c>
      <c r="Y71" s="684">
        <v>1</v>
      </c>
      <c r="Z71" s="678">
        <v>1</v>
      </c>
      <c r="AA71" s="684">
        <v>1</v>
      </c>
      <c r="AB71" s="684">
        <v>0</v>
      </c>
      <c r="AC71" s="678">
        <v>0</v>
      </c>
      <c r="AD71" s="684">
        <v>1</v>
      </c>
      <c r="AE71" s="678">
        <v>0</v>
      </c>
      <c r="AF71" s="1057">
        <v>1</v>
      </c>
      <c r="AG71" s="347"/>
      <c r="AH71" s="347">
        <v>0</v>
      </c>
      <c r="AI71" s="347"/>
      <c r="AJ71" s="1066"/>
      <c r="AK71" s="347"/>
      <c r="AL71" s="1066"/>
      <c r="AM71" s="347"/>
      <c r="AN71" s="1066"/>
      <c r="AO71" s="1066"/>
      <c r="AP71" s="332"/>
      <c r="AQ71" s="332"/>
      <c r="AR71" s="332"/>
      <c r="AS71" s="332"/>
      <c r="AT71" s="332"/>
      <c r="AU71" s="332"/>
      <c r="AV71" s="332"/>
      <c r="AW71" s="332"/>
      <c r="AX71" s="332"/>
      <c r="AY71" s="332"/>
      <c r="AZ71" s="332"/>
      <c r="BA71" s="332"/>
    </row>
    <row r="72" spans="1:53" ht="15" customHeight="1">
      <c r="A72" s="57"/>
      <c r="B72" s="58" t="s">
        <v>240</v>
      </c>
      <c r="C72" s="57" t="s">
        <v>242</v>
      </c>
      <c r="D72" s="361">
        <v>1</v>
      </c>
      <c r="E72" s="57"/>
      <c r="F72" s="326">
        <v>5</v>
      </c>
      <c r="G72" s="326">
        <v>2</v>
      </c>
      <c r="H72" s="327">
        <v>1</v>
      </c>
      <c r="I72" s="329">
        <v>1</v>
      </c>
      <c r="J72" s="327">
        <v>1</v>
      </c>
      <c r="K72" s="327">
        <v>1</v>
      </c>
      <c r="L72" s="327">
        <v>2</v>
      </c>
      <c r="M72" s="333">
        <v>2</v>
      </c>
      <c r="N72" s="347">
        <v>1</v>
      </c>
      <c r="O72" s="356">
        <v>1</v>
      </c>
      <c r="P72" s="347">
        <v>2</v>
      </c>
      <c r="Q72" s="347">
        <v>1</v>
      </c>
      <c r="R72" s="347">
        <v>1</v>
      </c>
      <c r="S72" s="347">
        <v>2</v>
      </c>
      <c r="T72" s="347">
        <v>1</v>
      </c>
      <c r="U72" s="347">
        <v>1</v>
      </c>
      <c r="V72" s="616">
        <v>2</v>
      </c>
      <c r="W72" s="539">
        <v>1</v>
      </c>
      <c r="X72" s="684">
        <v>1</v>
      </c>
      <c r="Y72" s="684">
        <v>1</v>
      </c>
      <c r="Z72" s="684">
        <v>1</v>
      </c>
      <c r="AA72" s="684">
        <v>2</v>
      </c>
      <c r="AB72" s="684">
        <v>0</v>
      </c>
      <c r="AC72" s="678">
        <v>0</v>
      </c>
      <c r="AD72" s="678">
        <v>0</v>
      </c>
      <c r="AE72" s="684">
        <v>0</v>
      </c>
      <c r="AF72" s="1057">
        <v>0</v>
      </c>
      <c r="AG72" s="1066"/>
      <c r="AH72" s="347">
        <v>1</v>
      </c>
      <c r="AI72" s="334">
        <v>2</v>
      </c>
      <c r="AJ72" s="334">
        <v>2</v>
      </c>
      <c r="AK72" s="347">
        <v>0</v>
      </c>
      <c r="AL72" s="1066"/>
      <c r="AM72" s="347"/>
      <c r="AN72" s="1066"/>
      <c r="AO72" s="1066"/>
      <c r="AP72" s="332"/>
      <c r="AQ72" s="332"/>
      <c r="AR72" s="332"/>
      <c r="AS72" s="332"/>
      <c r="AT72" s="332"/>
      <c r="AU72" s="332"/>
      <c r="AV72" s="332"/>
      <c r="AW72" s="332"/>
      <c r="AX72" s="332"/>
      <c r="AY72" s="332"/>
      <c r="AZ72" s="332"/>
      <c r="BA72" s="332"/>
    </row>
    <row r="73" spans="1:53" ht="15" customHeight="1">
      <c r="A73" s="57"/>
      <c r="B73" s="58" t="s">
        <v>240</v>
      </c>
      <c r="C73" s="57" t="s">
        <v>243</v>
      </c>
      <c r="D73" s="361">
        <v>2</v>
      </c>
      <c r="E73" s="57"/>
      <c r="F73" s="326">
        <v>5</v>
      </c>
      <c r="G73" s="326">
        <v>2</v>
      </c>
      <c r="H73" s="327">
        <v>2</v>
      </c>
      <c r="I73" s="328">
        <v>1</v>
      </c>
      <c r="J73" s="327">
        <v>1</v>
      </c>
      <c r="K73" s="327">
        <v>3</v>
      </c>
      <c r="L73" s="325">
        <v>3</v>
      </c>
      <c r="M73" s="333">
        <v>4</v>
      </c>
      <c r="N73" s="347">
        <v>3</v>
      </c>
      <c r="O73" s="356">
        <v>3</v>
      </c>
      <c r="P73" s="347">
        <v>2</v>
      </c>
      <c r="Q73" s="347">
        <v>4</v>
      </c>
      <c r="R73" s="347">
        <v>3</v>
      </c>
      <c r="S73" s="347">
        <v>3</v>
      </c>
      <c r="T73" s="347">
        <v>5</v>
      </c>
      <c r="U73" s="347">
        <v>4</v>
      </c>
      <c r="V73" s="539">
        <v>3</v>
      </c>
      <c r="W73" s="539">
        <v>2</v>
      </c>
      <c r="X73" s="684">
        <v>3</v>
      </c>
      <c r="Y73" s="684">
        <v>2</v>
      </c>
      <c r="Z73" s="684">
        <v>2</v>
      </c>
      <c r="AA73" s="684"/>
      <c r="AB73" s="684">
        <v>3</v>
      </c>
      <c r="AC73" s="684">
        <v>0</v>
      </c>
      <c r="AD73" s="684">
        <v>0</v>
      </c>
      <c r="AE73" s="684">
        <v>0</v>
      </c>
      <c r="AF73" s="1057">
        <v>1</v>
      </c>
      <c r="AG73" s="1066"/>
      <c r="AH73" s="347">
        <v>3</v>
      </c>
      <c r="AI73" s="347">
        <v>3</v>
      </c>
      <c r="AJ73" s="347">
        <v>4</v>
      </c>
      <c r="AK73" s="347">
        <v>1</v>
      </c>
      <c r="AL73" s="1066"/>
      <c r="AM73" s="347"/>
      <c r="AN73" s="1066"/>
      <c r="AO73" s="1066"/>
      <c r="AP73" s="332"/>
      <c r="AQ73" s="332"/>
      <c r="AR73" s="332"/>
      <c r="AS73" s="332"/>
      <c r="AT73" s="332"/>
      <c r="AU73" s="332"/>
      <c r="AV73" s="332"/>
      <c r="AW73" s="332"/>
      <c r="AX73" s="332"/>
      <c r="AY73" s="332"/>
      <c r="AZ73" s="332"/>
      <c r="BA73" s="332"/>
    </row>
    <row r="74" spans="1:53" ht="15" hidden="1" customHeight="1">
      <c r="A74" s="57"/>
      <c r="B74" s="370" t="s">
        <v>213</v>
      </c>
      <c r="C74" s="57" t="s">
        <v>244</v>
      </c>
      <c r="D74" s="361">
        <v>3</v>
      </c>
      <c r="E74" s="57"/>
      <c r="F74" s="325">
        <v>0</v>
      </c>
      <c r="G74" s="325">
        <v>0</v>
      </c>
      <c r="H74" s="325">
        <v>0</v>
      </c>
      <c r="I74" s="329">
        <v>0</v>
      </c>
      <c r="J74" s="327">
        <v>1</v>
      </c>
      <c r="K74" s="327">
        <v>3</v>
      </c>
      <c r="L74" s="325">
        <v>3</v>
      </c>
      <c r="M74" s="333">
        <v>5</v>
      </c>
      <c r="N74" s="347">
        <v>1</v>
      </c>
      <c r="O74" s="359">
        <v>1</v>
      </c>
      <c r="P74" s="347">
        <v>0</v>
      </c>
      <c r="Q74" s="347">
        <v>0</v>
      </c>
      <c r="R74" s="347">
        <v>0</v>
      </c>
      <c r="S74" s="347"/>
      <c r="T74" s="347"/>
      <c r="U74" s="347"/>
      <c r="V74" s="347"/>
      <c r="W74" s="360"/>
      <c r="X74" s="684"/>
      <c r="Y74" s="360"/>
      <c r="Z74" s="360"/>
      <c r="AA74" s="360"/>
      <c r="AB74" s="684"/>
      <c r="AC74" s="360"/>
      <c r="AD74" s="360"/>
      <c r="AE74" s="360"/>
      <c r="AF74" s="1059"/>
      <c r="AG74" s="1066"/>
      <c r="AH74" s="1066"/>
      <c r="AI74" s="347"/>
      <c r="AJ74" s="1066"/>
      <c r="AK74" s="347"/>
      <c r="AL74" s="1066"/>
      <c r="AM74" s="347"/>
      <c r="AN74" s="1066"/>
      <c r="AO74" s="1066"/>
      <c r="AP74" s="332"/>
      <c r="AQ74" s="332"/>
      <c r="AR74" s="332"/>
      <c r="AS74" s="332"/>
      <c r="AT74" s="332"/>
      <c r="AU74" s="332"/>
      <c r="AV74" s="332"/>
      <c r="AW74" s="332"/>
      <c r="AX74" s="332"/>
      <c r="AY74" s="332"/>
      <c r="AZ74" s="332"/>
      <c r="BA74" s="332"/>
    </row>
    <row r="75" spans="1:53" ht="15" hidden="1" customHeight="1">
      <c r="A75" s="57"/>
      <c r="B75" s="370" t="s">
        <v>213</v>
      </c>
      <c r="C75" s="57" t="s">
        <v>245</v>
      </c>
      <c r="D75" s="361">
        <v>5</v>
      </c>
      <c r="E75" s="57"/>
      <c r="F75" s="325">
        <v>3</v>
      </c>
      <c r="G75" s="325">
        <v>1</v>
      </c>
      <c r="H75" s="325">
        <v>1</v>
      </c>
      <c r="I75" s="329">
        <v>1</v>
      </c>
      <c r="J75" s="327">
        <v>1</v>
      </c>
      <c r="K75" s="325">
        <v>1</v>
      </c>
      <c r="L75" s="325">
        <v>1</v>
      </c>
      <c r="M75" s="333">
        <v>2</v>
      </c>
      <c r="N75" s="347">
        <v>0</v>
      </c>
      <c r="O75" s="356">
        <v>0</v>
      </c>
      <c r="P75" s="347">
        <v>0</v>
      </c>
      <c r="Q75" s="347">
        <v>1</v>
      </c>
      <c r="R75" s="347">
        <v>0</v>
      </c>
      <c r="S75" s="347"/>
      <c r="T75" s="347"/>
      <c r="U75" s="347"/>
      <c r="V75" s="347"/>
      <c r="W75" s="332"/>
      <c r="X75" s="347"/>
      <c r="Y75" s="332"/>
      <c r="Z75" s="332"/>
      <c r="AA75" s="332"/>
      <c r="AB75" s="347"/>
      <c r="AC75" s="332"/>
      <c r="AD75" s="332"/>
      <c r="AE75" s="332"/>
      <c r="AF75" s="1055"/>
      <c r="AG75" s="1066"/>
      <c r="AH75" s="1066"/>
      <c r="AI75" s="347"/>
      <c r="AJ75" s="1066"/>
      <c r="AK75" s="347"/>
      <c r="AL75" s="1066"/>
      <c r="AM75" s="347"/>
      <c r="AN75" s="1066"/>
      <c r="AO75" s="1066"/>
      <c r="AP75" s="332"/>
      <c r="AQ75" s="332"/>
      <c r="AR75" s="332"/>
      <c r="AS75" s="332"/>
      <c r="AT75" s="332"/>
      <c r="AU75" s="332"/>
      <c r="AV75" s="332"/>
      <c r="AW75" s="332"/>
      <c r="AX75" s="332"/>
      <c r="AY75" s="332"/>
      <c r="AZ75" s="332"/>
      <c r="BA75" s="332"/>
    </row>
    <row r="76" spans="1:53" ht="15" hidden="1" customHeight="1">
      <c r="A76" s="57"/>
      <c r="B76" s="370" t="s">
        <v>213</v>
      </c>
      <c r="C76" s="57" t="s">
        <v>246</v>
      </c>
      <c r="D76" s="361">
        <v>10</v>
      </c>
      <c r="E76" s="57"/>
      <c r="F76" s="325">
        <v>0</v>
      </c>
      <c r="G76" s="325"/>
      <c r="H76" s="327">
        <v>16</v>
      </c>
      <c r="I76" s="329">
        <v>31</v>
      </c>
      <c r="J76" s="327">
        <v>15</v>
      </c>
      <c r="K76" s="327">
        <v>8</v>
      </c>
      <c r="L76" s="327"/>
      <c r="M76" s="333"/>
      <c r="N76" s="347"/>
      <c r="O76" s="355"/>
      <c r="P76" s="347"/>
      <c r="Q76" s="347"/>
      <c r="R76" s="347"/>
      <c r="S76" s="347"/>
      <c r="T76" s="347"/>
      <c r="U76" s="347"/>
      <c r="V76" s="347"/>
      <c r="W76" s="332"/>
      <c r="X76" s="347"/>
      <c r="Y76" s="332"/>
      <c r="Z76" s="332"/>
      <c r="AA76" s="332"/>
      <c r="AB76" s="347"/>
      <c r="AC76" s="332"/>
      <c r="AD76" s="332"/>
      <c r="AE76" s="332"/>
      <c r="AF76" s="1055"/>
      <c r="AG76" s="1066"/>
      <c r="AH76" s="1066"/>
      <c r="AI76" s="347"/>
      <c r="AJ76" s="1066"/>
      <c r="AK76" s="347"/>
      <c r="AL76" s="1066"/>
      <c r="AM76" s="347"/>
      <c r="AN76" s="1066"/>
      <c r="AO76" s="1066"/>
      <c r="AP76" s="332"/>
      <c r="AQ76" s="332"/>
      <c r="AR76" s="332"/>
      <c r="AS76" s="332"/>
      <c r="AT76" s="332"/>
      <c r="AU76" s="332"/>
      <c r="AV76" s="332"/>
      <c r="AW76" s="332"/>
      <c r="AX76" s="332"/>
      <c r="AY76" s="332"/>
      <c r="AZ76" s="332"/>
      <c r="BA76" s="332"/>
    </row>
    <row r="77" spans="1:53" ht="15" customHeight="1">
      <c r="A77" s="675"/>
      <c r="B77" s="701"/>
      <c r="C77" s="702" t="s">
        <v>247</v>
      </c>
      <c r="D77" s="362">
        <v>3</v>
      </c>
      <c r="E77" s="675"/>
      <c r="F77" s="342">
        <v>4</v>
      </c>
      <c r="G77" s="342">
        <v>3</v>
      </c>
      <c r="H77" s="342">
        <v>2</v>
      </c>
      <c r="I77" s="339">
        <v>3</v>
      </c>
      <c r="J77" s="342">
        <v>4</v>
      </c>
      <c r="K77" s="342">
        <v>7</v>
      </c>
      <c r="L77" s="703">
        <v>1</v>
      </c>
      <c r="M77" s="344">
        <v>3</v>
      </c>
      <c r="N77" s="679">
        <v>1</v>
      </c>
      <c r="O77" s="704">
        <v>1</v>
      </c>
      <c r="P77" s="679">
        <v>0</v>
      </c>
      <c r="Q77" s="679">
        <v>0</v>
      </c>
      <c r="R77" s="679">
        <v>0</v>
      </c>
      <c r="S77" s="679">
        <v>0</v>
      </c>
      <c r="T77" s="679">
        <v>0</v>
      </c>
      <c r="U77" s="679">
        <v>0</v>
      </c>
      <c r="V77" s="679">
        <v>0</v>
      </c>
      <c r="W77" s="345">
        <v>0</v>
      </c>
      <c r="X77" s="679">
        <v>1</v>
      </c>
      <c r="Y77" s="345">
        <v>0</v>
      </c>
      <c r="Z77" s="345">
        <v>0</v>
      </c>
      <c r="AA77" s="679">
        <v>2</v>
      </c>
      <c r="AB77" s="679">
        <v>0</v>
      </c>
      <c r="AC77" s="679">
        <v>0</v>
      </c>
      <c r="AD77" s="679">
        <v>2</v>
      </c>
      <c r="AE77" s="679">
        <v>0</v>
      </c>
      <c r="AF77" s="704">
        <v>0</v>
      </c>
      <c r="AG77" s="1222">
        <v>0</v>
      </c>
      <c r="AH77" s="1222">
        <v>0</v>
      </c>
      <c r="AI77" s="334">
        <v>0</v>
      </c>
      <c r="AJ77" s="347">
        <v>1</v>
      </c>
      <c r="AK77" s="347"/>
      <c r="AL77" s="1066"/>
      <c r="AM77" s="347"/>
      <c r="AN77" s="1066"/>
      <c r="AO77" s="1066"/>
      <c r="AP77" s="332"/>
      <c r="AQ77" s="332"/>
      <c r="AR77" s="332"/>
      <c r="AS77" s="332"/>
      <c r="AT77" s="332"/>
      <c r="AU77" s="332"/>
      <c r="AV77" s="332"/>
      <c r="AW77" s="332"/>
      <c r="AX77" s="332"/>
      <c r="AY77" s="332"/>
      <c r="AZ77" s="332"/>
      <c r="BA77" s="332"/>
    </row>
    <row r="78" spans="1:53">
      <c r="A78" s="670"/>
      <c r="B78" s="741" t="s">
        <v>248</v>
      </c>
      <c r="C78" s="670" t="s">
        <v>249</v>
      </c>
      <c r="D78" s="699">
        <v>2</v>
      </c>
      <c r="E78" s="670"/>
      <c r="F78" s="700"/>
      <c r="G78" s="700"/>
      <c r="H78" s="305"/>
      <c r="I78" s="305"/>
      <c r="J78" s="305"/>
      <c r="K78" s="305"/>
      <c r="L78" s="700"/>
      <c r="M78" s="700"/>
      <c r="N78" s="700"/>
      <c r="O78" s="700"/>
      <c r="P78" s="700"/>
      <c r="Q78" s="1"/>
      <c r="R78" s="700"/>
      <c r="S78" s="700"/>
      <c r="T78" s="1014"/>
      <c r="U78" s="1014"/>
      <c r="V78" s="1014"/>
      <c r="W78" s="1014"/>
      <c r="X78" s="1015"/>
      <c r="Y78" s="1014"/>
      <c r="Z78" s="811">
        <v>1</v>
      </c>
      <c r="AA78" s="812">
        <v>1</v>
      </c>
      <c r="AB78" s="887">
        <v>1</v>
      </c>
      <c r="AC78" s="812">
        <v>1</v>
      </c>
      <c r="AD78" s="812">
        <v>0</v>
      </c>
      <c r="AE78" s="812">
        <v>1</v>
      </c>
      <c r="AF78" s="1060">
        <v>2</v>
      </c>
      <c r="AG78" s="812">
        <v>1</v>
      </c>
      <c r="AH78" s="811">
        <v>1</v>
      </c>
      <c r="AI78" s="811">
        <v>1</v>
      </c>
      <c r="AJ78" s="811">
        <v>1</v>
      </c>
      <c r="AK78" s="812">
        <v>1</v>
      </c>
      <c r="AL78" s="812">
        <v>1</v>
      </c>
      <c r="AM78" s="812">
        <v>1</v>
      </c>
      <c r="AN78" s="812">
        <v>0</v>
      </c>
      <c r="AO78" s="812">
        <v>0</v>
      </c>
      <c r="AP78" s="700"/>
      <c r="AQ78" s="332"/>
      <c r="AR78" s="332"/>
      <c r="AS78" s="332"/>
      <c r="AT78" s="332"/>
      <c r="AU78" s="332"/>
      <c r="AV78" s="332"/>
      <c r="AW78" s="332"/>
      <c r="AX78" s="332"/>
      <c r="AY78" s="332"/>
      <c r="AZ78" s="332"/>
      <c r="BA78" s="332"/>
    </row>
    <row r="79" spans="1:53">
      <c r="A79" s="670"/>
      <c r="B79" s="741" t="s">
        <v>248</v>
      </c>
      <c r="C79" s="670" t="s">
        <v>250</v>
      </c>
      <c r="D79" s="699">
        <v>1</v>
      </c>
      <c r="E79" s="670"/>
      <c r="F79" s="700"/>
      <c r="G79" s="700"/>
      <c r="H79" s="305"/>
      <c r="I79" s="305"/>
      <c r="J79" s="305"/>
      <c r="K79" s="305"/>
      <c r="L79" s="700"/>
      <c r="M79" s="700"/>
      <c r="N79" s="700"/>
      <c r="O79" s="700"/>
      <c r="P79" s="700"/>
      <c r="Q79" s="1"/>
      <c r="R79" s="700"/>
      <c r="S79" s="700"/>
      <c r="T79" s="1014"/>
      <c r="U79" s="1014"/>
      <c r="V79" s="1014"/>
      <c r="W79" s="1014"/>
      <c r="X79" s="1015"/>
      <c r="Y79" s="1014"/>
      <c r="Z79" s="812">
        <v>4</v>
      </c>
      <c r="AA79" s="811">
        <v>1</v>
      </c>
      <c r="AB79" s="811">
        <v>3</v>
      </c>
      <c r="AC79" s="811">
        <v>2</v>
      </c>
      <c r="AD79" s="811">
        <v>1</v>
      </c>
      <c r="AE79" s="811">
        <v>0</v>
      </c>
      <c r="AF79" s="1061">
        <v>0</v>
      </c>
      <c r="AG79" s="811">
        <v>1</v>
      </c>
      <c r="AH79" s="812">
        <v>0</v>
      </c>
      <c r="AI79" s="811">
        <v>0</v>
      </c>
      <c r="AJ79" s="812">
        <v>1</v>
      </c>
      <c r="AK79" s="811">
        <v>1</v>
      </c>
      <c r="AL79" s="811">
        <v>0</v>
      </c>
      <c r="AM79" s="811">
        <v>0</v>
      </c>
      <c r="AN79" s="811">
        <v>0</v>
      </c>
      <c r="AO79" s="811">
        <v>1</v>
      </c>
      <c r="AP79" s="700"/>
      <c r="AQ79" s="332"/>
      <c r="AR79" s="332"/>
      <c r="AS79" s="332"/>
      <c r="AT79" s="332"/>
      <c r="AU79" s="332"/>
      <c r="AV79" s="332"/>
      <c r="AW79" s="332"/>
      <c r="AX79" s="332"/>
      <c r="AY79" s="332"/>
      <c r="AZ79" s="332"/>
      <c r="BA79" s="332"/>
    </row>
    <row r="80" spans="1:53">
      <c r="A80" s="1"/>
      <c r="B80" s="741" t="s">
        <v>248</v>
      </c>
      <c r="C80" s="671" t="s">
        <v>251</v>
      </c>
      <c r="D80" s="363">
        <v>5</v>
      </c>
      <c r="E80" s="1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1"/>
      <c r="R80" s="305"/>
      <c r="S80" s="305"/>
      <c r="T80" s="1016"/>
      <c r="U80" s="1016"/>
      <c r="V80" s="1016"/>
      <c r="W80" s="1016"/>
      <c r="X80" s="1017"/>
      <c r="Y80" s="1016"/>
      <c r="Z80" s="53">
        <v>2</v>
      </c>
      <c r="AA80" s="67">
        <v>3</v>
      </c>
      <c r="AB80" s="67">
        <v>4</v>
      </c>
      <c r="AC80" s="53">
        <v>2</v>
      </c>
      <c r="AD80" s="53">
        <v>1</v>
      </c>
      <c r="AE80" s="67">
        <v>5</v>
      </c>
      <c r="AF80" s="1056">
        <v>5</v>
      </c>
      <c r="AG80" s="67">
        <v>5</v>
      </c>
      <c r="AH80" s="53">
        <v>5</v>
      </c>
      <c r="AI80" s="1235">
        <v>5</v>
      </c>
      <c r="AJ80" s="53">
        <v>5</v>
      </c>
      <c r="AK80" s="67">
        <v>5</v>
      </c>
      <c r="AL80" s="67">
        <v>5</v>
      </c>
      <c r="AM80" s="67">
        <v>5</v>
      </c>
      <c r="AN80" s="67">
        <v>5</v>
      </c>
      <c r="AO80" s="67">
        <v>5</v>
      </c>
      <c r="AP80" s="305"/>
      <c r="AQ80" s="332"/>
      <c r="AR80" s="332"/>
      <c r="AS80" s="332"/>
      <c r="AT80" s="332"/>
      <c r="AU80" s="332"/>
      <c r="AV80" s="332"/>
      <c r="AW80" s="332"/>
      <c r="AX80" s="332"/>
      <c r="AY80" s="332"/>
      <c r="AZ80" s="332"/>
      <c r="BA80" s="332"/>
    </row>
    <row r="81" spans="1:53">
      <c r="A81" s="1"/>
      <c r="B81" s="741" t="s">
        <v>248</v>
      </c>
      <c r="C81" s="671" t="s">
        <v>252</v>
      </c>
      <c r="D81" s="363">
        <v>2</v>
      </c>
      <c r="E81" s="1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1"/>
      <c r="R81" s="305"/>
      <c r="S81" s="305"/>
      <c r="T81" s="1016"/>
      <c r="U81" s="1016"/>
      <c r="V81" s="1016"/>
      <c r="W81" s="1016"/>
      <c r="X81" s="1017"/>
      <c r="Y81" s="1016"/>
      <c r="Z81" s="67">
        <v>1</v>
      </c>
      <c r="AA81" s="53">
        <v>0</v>
      </c>
      <c r="AB81" s="888">
        <v>2</v>
      </c>
      <c r="AC81" s="67">
        <v>1</v>
      </c>
      <c r="AD81" s="53">
        <v>0</v>
      </c>
      <c r="AE81" s="53">
        <v>2</v>
      </c>
      <c r="AF81" s="1062">
        <v>2</v>
      </c>
      <c r="AG81" s="53">
        <v>1</v>
      </c>
      <c r="AH81" s="67">
        <v>1</v>
      </c>
      <c r="AI81" s="67">
        <v>1</v>
      </c>
      <c r="AJ81" s="67">
        <v>1</v>
      </c>
      <c r="AK81" s="53">
        <v>1</v>
      </c>
      <c r="AL81" s="53">
        <v>1</v>
      </c>
      <c r="AM81" s="53">
        <v>1</v>
      </c>
      <c r="AN81" s="53">
        <v>1</v>
      </c>
      <c r="AO81" s="53">
        <v>0</v>
      </c>
      <c r="AP81" s="1067"/>
      <c r="AQ81" s="332"/>
      <c r="AR81" s="332"/>
      <c r="AS81" s="332"/>
      <c r="AT81" s="332"/>
      <c r="AU81" s="332"/>
      <c r="AV81" s="332"/>
      <c r="AW81" s="332"/>
      <c r="AX81" s="332"/>
      <c r="AY81" s="332"/>
      <c r="AZ81" s="332"/>
      <c r="BA81" s="332"/>
    </row>
  </sheetData>
  <mergeCells count="1">
    <mergeCell ref="BC2:BO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C2AA0-5B25-4ABD-879B-88B4EC2F9A32}">
  <dimension ref="B3:B80"/>
  <sheetViews>
    <sheetView workbookViewId="0">
      <selection activeCell="B22" sqref="B22"/>
    </sheetView>
  </sheetViews>
  <sheetFormatPr defaultRowHeight="15"/>
  <cols>
    <col min="2" max="2" width="50.5703125" bestFit="1" customWidth="1"/>
  </cols>
  <sheetData>
    <row r="3" spans="2:2">
      <c r="B3" s="57" t="s">
        <v>253</v>
      </c>
    </row>
    <row r="4" spans="2:2">
      <c r="B4" s="57" t="s">
        <v>172</v>
      </c>
    </row>
    <row r="5" spans="2:2">
      <c r="B5" s="57" t="s">
        <v>254</v>
      </c>
    </row>
    <row r="6" spans="2:2">
      <c r="B6" s="57" t="s">
        <v>178</v>
      </c>
    </row>
    <row r="7" spans="2:2">
      <c r="B7" s="57" t="s">
        <v>255</v>
      </c>
    </row>
    <row r="8" spans="2:2">
      <c r="B8" s="57" t="s">
        <v>256</v>
      </c>
    </row>
    <row r="9" spans="2:2">
      <c r="B9" s="57" t="s">
        <v>257</v>
      </c>
    </row>
    <row r="10" spans="2:2">
      <c r="B10" s="57" t="s">
        <v>186</v>
      </c>
    </row>
    <row r="11" spans="2:2">
      <c r="B11" s="57" t="s">
        <v>188</v>
      </c>
    </row>
    <row r="12" spans="2:2">
      <c r="B12" s="57" t="s">
        <v>188</v>
      </c>
    </row>
    <row r="13" spans="2:2">
      <c r="B13" s="57" t="s">
        <v>258</v>
      </c>
    </row>
    <row r="14" spans="2:2">
      <c r="B14" s="57" t="s">
        <v>258</v>
      </c>
    </row>
    <row r="15" spans="2:2">
      <c r="B15" s="57" t="s">
        <v>259</v>
      </c>
    </row>
    <row r="16" spans="2:2">
      <c r="B16" s="57" t="s">
        <v>172</v>
      </c>
    </row>
    <row r="17" spans="2:2">
      <c r="B17" s="57" t="s">
        <v>194</v>
      </c>
    </row>
    <row r="18" spans="2:2">
      <c r="B18" s="57" t="s">
        <v>254</v>
      </c>
    </row>
    <row r="19" spans="2:2">
      <c r="B19" s="57" t="s">
        <v>260</v>
      </c>
    </row>
    <row r="20" spans="2:2">
      <c r="B20" s="57" t="s">
        <v>197</v>
      </c>
    </row>
    <row r="21" spans="2:2">
      <c r="B21" s="57" t="s">
        <v>255</v>
      </c>
    </row>
    <row r="22" spans="2:2">
      <c r="B22" s="57" t="s">
        <v>256</v>
      </c>
    </row>
    <row r="23" spans="2:2">
      <c r="B23" s="57" t="s">
        <v>198</v>
      </c>
    </row>
    <row r="24" spans="2:2">
      <c r="B24" s="57" t="s">
        <v>184</v>
      </c>
    </row>
    <row r="25" spans="2:2">
      <c r="B25" s="57" t="s">
        <v>186</v>
      </c>
    </row>
    <row r="26" spans="2:2">
      <c r="B26" s="57" t="s">
        <v>188</v>
      </c>
    </row>
    <row r="27" spans="2:2">
      <c r="B27" s="675" t="s">
        <v>200</v>
      </c>
    </row>
    <row r="28" spans="2:2">
      <c r="B28" s="675" t="s">
        <v>201</v>
      </c>
    </row>
    <row r="29" spans="2:2">
      <c r="B29" s="670" t="s">
        <v>202</v>
      </c>
    </row>
    <row r="30" spans="2:2">
      <c r="B30" s="670" t="s">
        <v>203</v>
      </c>
    </row>
    <row r="31" spans="2:2">
      <c r="B31" s="758" t="s">
        <v>204</v>
      </c>
    </row>
    <row r="32" spans="2:2">
      <c r="B32" s="670" t="s">
        <v>205</v>
      </c>
    </row>
    <row r="33" spans="2:2">
      <c r="B33" s="670" t="s">
        <v>206</v>
      </c>
    </row>
    <row r="34" spans="2:2">
      <c r="B34" s="671" t="s">
        <v>207</v>
      </c>
    </row>
    <row r="35" spans="2:2">
      <c r="B35" s="676" t="s">
        <v>208</v>
      </c>
    </row>
    <row r="36" spans="2:2">
      <c r="B36" s="57" t="s">
        <v>209</v>
      </c>
    </row>
    <row r="37" spans="2:2">
      <c r="B37" s="57" t="s">
        <v>210</v>
      </c>
    </row>
    <row r="38" spans="2:2">
      <c r="B38" s="57" t="s">
        <v>211</v>
      </c>
    </row>
    <row r="39" spans="2:2">
      <c r="B39" s="57" t="s">
        <v>212</v>
      </c>
    </row>
    <row r="40" spans="2:2">
      <c r="B40" s="57" t="s">
        <v>214</v>
      </c>
    </row>
    <row r="41" spans="2:2">
      <c r="B41" s="57" t="s">
        <v>215</v>
      </c>
    </row>
    <row r="42" spans="2:2">
      <c r="B42" s="57" t="s">
        <v>216</v>
      </c>
    </row>
    <row r="43" spans="2:2">
      <c r="B43" s="57" t="s">
        <v>217</v>
      </c>
    </row>
    <row r="44" spans="2:2">
      <c r="B44" s="57" t="s">
        <v>212</v>
      </c>
    </row>
    <row r="45" spans="2:2">
      <c r="B45" s="57" t="s">
        <v>218</v>
      </c>
    </row>
    <row r="46" spans="2:2">
      <c r="B46" s="57" t="s">
        <v>219</v>
      </c>
    </row>
    <row r="47" spans="2:2">
      <c r="B47" s="57" t="s">
        <v>220</v>
      </c>
    </row>
    <row r="48" spans="2:2">
      <c r="B48" s="57" t="s">
        <v>222</v>
      </c>
    </row>
    <row r="49" spans="2:2">
      <c r="B49" s="57" t="s">
        <v>207</v>
      </c>
    </row>
    <row r="50" spans="2:2">
      <c r="B50" s="57" t="s">
        <v>214</v>
      </c>
    </row>
    <row r="51" spans="2:2">
      <c r="B51" s="57" t="s">
        <v>215</v>
      </c>
    </row>
    <row r="52" spans="2:2">
      <c r="B52" s="57" t="s">
        <v>216</v>
      </c>
    </row>
    <row r="53" spans="2:2">
      <c r="B53" s="57" t="s">
        <v>217</v>
      </c>
    </row>
    <row r="54" spans="2:2">
      <c r="B54" s="57" t="s">
        <v>212</v>
      </c>
    </row>
    <row r="55" spans="2:2">
      <c r="B55" s="57" t="s">
        <v>224</v>
      </c>
    </row>
    <row r="56" spans="2:2">
      <c r="B56" s="57" t="s">
        <v>218</v>
      </c>
    </row>
    <row r="57" spans="2:2">
      <c r="B57" s="57" t="s">
        <v>219</v>
      </c>
    </row>
    <row r="58" spans="2:2">
      <c r="B58" s="57" t="s">
        <v>222</v>
      </c>
    </row>
    <row r="59" spans="2:2">
      <c r="B59" s="57" t="s">
        <v>207</v>
      </c>
    </row>
    <row r="60" spans="2:2">
      <c r="B60" s="57" t="s">
        <v>227</v>
      </c>
    </row>
    <row r="61" spans="2:2">
      <c r="B61" s="57" t="s">
        <v>228</v>
      </c>
    </row>
    <row r="62" spans="2:2">
      <c r="B62" s="57" t="s">
        <v>229</v>
      </c>
    </row>
    <row r="63" spans="2:2">
      <c r="B63" s="57" t="s">
        <v>230</v>
      </c>
    </row>
    <row r="64" spans="2:2">
      <c r="B64" s="57" t="s">
        <v>231</v>
      </c>
    </row>
    <row r="65" spans="2:2">
      <c r="B65" s="57" t="s">
        <v>232</v>
      </c>
    </row>
    <row r="66" spans="2:2">
      <c r="B66" s="57" t="s">
        <v>233</v>
      </c>
    </row>
    <row r="67" spans="2:2">
      <c r="B67" s="57" t="s">
        <v>234</v>
      </c>
    </row>
    <row r="68" spans="2:2">
      <c r="B68" s="57" t="s">
        <v>238</v>
      </c>
    </row>
    <row r="69" spans="2:2">
      <c r="B69" s="57" t="s">
        <v>239</v>
      </c>
    </row>
    <row r="70" spans="2:2">
      <c r="B70" s="57" t="s">
        <v>241</v>
      </c>
    </row>
    <row r="71" spans="2:2">
      <c r="B71" s="57" t="s">
        <v>242</v>
      </c>
    </row>
    <row r="72" spans="2:2">
      <c r="B72" s="57" t="s">
        <v>243</v>
      </c>
    </row>
    <row r="73" spans="2:2">
      <c r="B73" s="57" t="s">
        <v>244</v>
      </c>
    </row>
    <row r="74" spans="2:2">
      <c r="B74" s="57" t="s">
        <v>245</v>
      </c>
    </row>
    <row r="75" spans="2:2">
      <c r="B75" s="57" t="s">
        <v>246</v>
      </c>
    </row>
    <row r="76" spans="2:2" ht="28.5">
      <c r="B76" s="702" t="s">
        <v>247</v>
      </c>
    </row>
    <row r="77" spans="2:2">
      <c r="B77" s="670" t="s">
        <v>249</v>
      </c>
    </row>
    <row r="78" spans="2:2">
      <c r="B78" s="670" t="s">
        <v>250</v>
      </c>
    </row>
    <row r="79" spans="2:2">
      <c r="B79" s="671" t="s">
        <v>251</v>
      </c>
    </row>
    <row r="80" spans="2:2">
      <c r="B80" s="671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CCAE6-4F6C-4FAF-A1E0-1E29C023DAB6}">
  <dimension ref="A1:CK123"/>
  <sheetViews>
    <sheetView topLeftCell="A34" workbookViewId="0">
      <selection activeCell="H62" sqref="H62"/>
    </sheetView>
  </sheetViews>
  <sheetFormatPr defaultColWidth="11.42578125" defaultRowHeight="15"/>
  <sheetData>
    <row r="1" spans="1:89" ht="15.75" thickBot="1">
      <c r="A1" s="1505" t="s">
        <v>261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  <c r="N1" s="1506"/>
      <c r="O1" s="1506"/>
      <c r="P1" s="1506"/>
      <c r="Q1" s="1506"/>
      <c r="R1" s="1506"/>
      <c r="S1" s="1506"/>
      <c r="T1" s="1506"/>
      <c r="U1" s="1506"/>
      <c r="V1" s="1506"/>
      <c r="W1" s="1506"/>
      <c r="X1" s="1506"/>
      <c r="Y1" s="1506"/>
      <c r="Z1" s="1506"/>
      <c r="AA1" s="1506"/>
      <c r="AB1" s="1506"/>
      <c r="AC1" s="1506"/>
      <c r="AD1" s="1506"/>
      <c r="AE1" s="1506"/>
      <c r="AF1" s="1506"/>
      <c r="AG1" s="1506"/>
      <c r="AH1" s="1506"/>
      <c r="AI1" s="1506"/>
      <c r="AJ1" s="1506"/>
      <c r="AK1" s="1506"/>
      <c r="AL1" s="1506"/>
      <c r="AM1" s="1506"/>
      <c r="AN1" s="1506"/>
      <c r="AO1" s="1506"/>
      <c r="AP1" s="1506"/>
      <c r="AQ1" s="1506"/>
      <c r="AR1" s="1506"/>
      <c r="AS1" s="1506"/>
      <c r="AT1" s="1506"/>
      <c r="AU1" s="1506"/>
      <c r="AV1" s="1506"/>
      <c r="AW1" s="1506"/>
      <c r="AX1" s="1506"/>
      <c r="AY1" s="1507"/>
      <c r="BA1" s="1462" t="s">
        <v>262</v>
      </c>
      <c r="BB1" s="1463"/>
      <c r="BC1" s="1463"/>
      <c r="BD1" s="1463"/>
      <c r="BE1" s="1463"/>
      <c r="BF1" s="1463"/>
      <c r="BG1" s="1463"/>
      <c r="BH1" s="1463"/>
      <c r="BI1" s="1463"/>
      <c r="BJ1" s="1463"/>
      <c r="BK1" s="1463"/>
      <c r="BL1" s="1463"/>
      <c r="BM1" s="1463"/>
      <c r="BN1" s="1463"/>
      <c r="BO1" s="1463"/>
      <c r="BP1" s="1463"/>
      <c r="BQ1" s="1463"/>
      <c r="BR1" s="1463"/>
      <c r="BS1" s="1463"/>
      <c r="BT1" s="1463"/>
      <c r="BU1" s="1463"/>
      <c r="BV1" s="1463"/>
      <c r="BW1" s="1463"/>
      <c r="BX1" s="1463"/>
      <c r="BY1" s="1463"/>
      <c r="BZ1" s="1463"/>
      <c r="CA1" s="1463"/>
      <c r="CB1" s="1463"/>
      <c r="CC1" s="1463"/>
      <c r="CD1" s="1463"/>
      <c r="CE1" s="1463"/>
      <c r="CF1" s="1463"/>
      <c r="CG1" s="1463"/>
      <c r="CH1" s="1463"/>
      <c r="CI1" s="1463"/>
      <c r="CJ1" s="1463"/>
      <c r="CK1" s="1463"/>
    </row>
    <row r="2" spans="1:89" ht="15.75" thickBot="1">
      <c r="A2" s="1050" t="s">
        <v>1</v>
      </c>
      <c r="B2" s="1063">
        <v>3</v>
      </c>
      <c r="C2" s="1063">
        <v>4</v>
      </c>
      <c r="D2" s="1063">
        <v>5</v>
      </c>
      <c r="E2" s="1063">
        <v>6</v>
      </c>
      <c r="F2" s="1063">
        <v>7</v>
      </c>
      <c r="G2" s="1063">
        <v>8</v>
      </c>
      <c r="H2" s="1063">
        <v>9</v>
      </c>
      <c r="I2" s="1063">
        <v>10</v>
      </c>
      <c r="J2" s="1063">
        <v>11</v>
      </c>
      <c r="K2" s="1063">
        <v>12</v>
      </c>
      <c r="L2" s="1063">
        <v>13</v>
      </c>
      <c r="M2" s="1118">
        <v>14</v>
      </c>
      <c r="N2" s="1063">
        <v>15</v>
      </c>
      <c r="O2" s="1118">
        <v>16</v>
      </c>
      <c r="P2" s="1118">
        <v>17</v>
      </c>
      <c r="Q2" s="1118">
        <v>18</v>
      </c>
      <c r="R2" s="1118">
        <v>19</v>
      </c>
      <c r="S2" s="1118">
        <v>20</v>
      </c>
      <c r="T2" s="1118">
        <v>21</v>
      </c>
      <c r="U2" s="1118">
        <v>22</v>
      </c>
      <c r="V2" s="1063">
        <v>23</v>
      </c>
      <c r="W2" s="1118">
        <v>24</v>
      </c>
      <c r="X2" s="1118">
        <v>25</v>
      </c>
      <c r="Y2" s="1118">
        <v>26</v>
      </c>
      <c r="Z2" s="1118">
        <v>27</v>
      </c>
      <c r="AA2" s="1118">
        <v>28</v>
      </c>
      <c r="AB2" s="1118">
        <v>29</v>
      </c>
      <c r="AC2" s="1063">
        <v>30</v>
      </c>
      <c r="AD2" s="1063">
        <v>31</v>
      </c>
      <c r="AE2" s="1064">
        <v>32</v>
      </c>
      <c r="AF2" s="1065">
        <v>33</v>
      </c>
      <c r="AG2" s="1065">
        <v>34</v>
      </c>
      <c r="AH2" s="1065">
        <v>35</v>
      </c>
      <c r="AI2" s="1065">
        <v>36</v>
      </c>
      <c r="AJ2" s="1118">
        <v>37</v>
      </c>
      <c r="AK2" s="1063">
        <v>38</v>
      </c>
      <c r="AL2" s="1063">
        <v>39</v>
      </c>
      <c r="AM2" s="1064">
        <v>40</v>
      </c>
      <c r="AN2" s="1065">
        <v>41</v>
      </c>
      <c r="AO2" s="1065">
        <v>42</v>
      </c>
      <c r="AP2" s="1065">
        <v>43</v>
      </c>
      <c r="AQ2" s="1065">
        <v>44</v>
      </c>
      <c r="AR2" s="1118">
        <v>45</v>
      </c>
      <c r="AS2" s="1063">
        <v>46</v>
      </c>
      <c r="AT2" s="1063">
        <v>47</v>
      </c>
      <c r="AU2" s="1064">
        <v>48</v>
      </c>
      <c r="AV2" s="1065">
        <v>49</v>
      </c>
      <c r="AW2" s="1065">
        <v>50</v>
      </c>
      <c r="AX2" s="1065">
        <v>51</v>
      </c>
      <c r="AY2" s="1117">
        <v>52</v>
      </c>
      <c r="BA2" s="1050" t="s">
        <v>1</v>
      </c>
      <c r="BB2" s="1063">
        <v>3</v>
      </c>
      <c r="BC2" s="1063">
        <v>4</v>
      </c>
      <c r="BD2" s="1063">
        <v>5</v>
      </c>
      <c r="BE2" s="1063">
        <v>6</v>
      </c>
      <c r="BF2" s="1063">
        <v>7</v>
      </c>
      <c r="BG2" s="1063">
        <v>8</v>
      </c>
      <c r="BH2" s="1063">
        <v>9</v>
      </c>
      <c r="BI2" s="1063">
        <v>10</v>
      </c>
      <c r="BJ2" s="1117">
        <v>11</v>
      </c>
      <c r="BK2" s="1063">
        <v>12</v>
      </c>
      <c r="BL2" s="1118">
        <v>13</v>
      </c>
      <c r="BM2" s="1118">
        <v>14</v>
      </c>
      <c r="BN2" s="1118">
        <v>15</v>
      </c>
      <c r="BO2" s="1118">
        <v>16</v>
      </c>
      <c r="BP2" s="1118">
        <v>17</v>
      </c>
      <c r="BQ2" s="1118">
        <v>18</v>
      </c>
      <c r="BR2" s="1118">
        <v>19</v>
      </c>
      <c r="BS2" s="1118">
        <v>20</v>
      </c>
      <c r="BT2" s="1118">
        <v>21</v>
      </c>
      <c r="BU2" s="1118">
        <v>22</v>
      </c>
      <c r="BV2" s="1064">
        <v>23</v>
      </c>
      <c r="BW2" s="1063">
        <v>24</v>
      </c>
      <c r="BX2" s="1063">
        <v>25</v>
      </c>
      <c r="BY2" s="1063">
        <v>26</v>
      </c>
      <c r="BZ2" s="1063">
        <v>27</v>
      </c>
      <c r="CA2" s="1063">
        <v>28</v>
      </c>
      <c r="CB2" s="1063">
        <v>29</v>
      </c>
      <c r="CC2" s="1063">
        <v>30</v>
      </c>
      <c r="CD2" s="1063">
        <v>31</v>
      </c>
      <c r="CE2" s="1118">
        <v>32</v>
      </c>
      <c r="CF2" s="1118">
        <v>33</v>
      </c>
      <c r="CG2" s="1280">
        <v>34</v>
      </c>
      <c r="CH2" s="1118">
        <v>35</v>
      </c>
      <c r="CI2" s="1118">
        <v>36</v>
      </c>
      <c r="CJ2" s="1118">
        <v>37</v>
      </c>
      <c r="CK2" s="1118">
        <v>38</v>
      </c>
    </row>
    <row r="3" spans="1:89">
      <c r="A3" s="164" t="s">
        <v>2</v>
      </c>
      <c r="B3" s="234">
        <v>6003.7599999999993</v>
      </c>
      <c r="C3" s="234">
        <v>6003.74</v>
      </c>
      <c r="D3" s="234">
        <v>6503.76</v>
      </c>
      <c r="E3" s="234">
        <v>5002.78</v>
      </c>
      <c r="F3" s="235">
        <v>6562.91</v>
      </c>
      <c r="G3" s="235">
        <v>7175.14</v>
      </c>
      <c r="H3" s="234">
        <v>6804</v>
      </c>
      <c r="I3" s="234">
        <v>7103.76</v>
      </c>
      <c r="J3" s="234">
        <v>6974</v>
      </c>
      <c r="K3" s="234">
        <v>6651.47</v>
      </c>
      <c r="L3" s="234">
        <v>4652.24</v>
      </c>
      <c r="M3" s="261">
        <v>5801.4</v>
      </c>
      <c r="N3" s="261">
        <v>7235.51</v>
      </c>
      <c r="O3" s="261">
        <v>7432.46</v>
      </c>
      <c r="P3" s="261">
        <v>7654.47</v>
      </c>
      <c r="Q3" s="261">
        <v>7949.66</v>
      </c>
      <c r="R3" s="261">
        <v>8604.7099999999991</v>
      </c>
      <c r="S3" s="261">
        <v>8604.66</v>
      </c>
      <c r="T3" s="261">
        <v>8604.68</v>
      </c>
      <c r="U3" s="261">
        <v>8608.4500000000007</v>
      </c>
      <c r="V3" s="261">
        <v>8553.6</v>
      </c>
      <c r="W3" s="261">
        <v>9009.6</v>
      </c>
      <c r="X3" s="261">
        <v>8815.5400000000009</v>
      </c>
      <c r="Y3" s="261">
        <v>10627</v>
      </c>
      <c r="Z3" s="261">
        <v>10053.73</v>
      </c>
      <c r="AA3" s="261">
        <v>9816</v>
      </c>
      <c r="AB3" s="261">
        <v>10648</v>
      </c>
      <c r="AC3" s="261">
        <v>10863.21</v>
      </c>
      <c r="AD3" s="261">
        <v>11663.62</v>
      </c>
      <c r="AE3" s="261">
        <v>11537.3</v>
      </c>
      <c r="AF3" s="261">
        <v>11572.79</v>
      </c>
      <c r="AG3" s="261">
        <v>12912</v>
      </c>
      <c r="AH3" s="261">
        <v>10235</v>
      </c>
      <c r="AI3" s="261">
        <v>10768.63</v>
      </c>
      <c r="AJ3" s="1039"/>
      <c r="AK3" s="1039"/>
      <c r="AL3" s="1039"/>
      <c r="AM3" s="1039"/>
      <c r="AN3" s="1039"/>
      <c r="AO3" s="1039"/>
      <c r="AP3" s="1039"/>
      <c r="AQ3" s="1039"/>
      <c r="AR3" s="1039"/>
      <c r="AS3" s="1039"/>
      <c r="AT3" s="1039"/>
      <c r="AU3" s="1039"/>
      <c r="AV3" s="1039"/>
      <c r="AW3" s="1039"/>
      <c r="AX3" s="1039"/>
      <c r="AY3" s="1033"/>
      <c r="BA3" s="164" t="s">
        <v>2</v>
      </c>
      <c r="BB3" s="216">
        <v>7</v>
      </c>
      <c r="BC3" s="185">
        <v>6</v>
      </c>
      <c r="BD3" s="185">
        <v>5</v>
      </c>
      <c r="BE3" s="218">
        <v>4</v>
      </c>
      <c r="BF3" s="220">
        <v>6</v>
      </c>
      <c r="BG3" s="220">
        <v>5</v>
      </c>
      <c r="BH3" s="222">
        <v>5</v>
      </c>
      <c r="BI3" s="221">
        <v>6</v>
      </c>
      <c r="BJ3" s="221">
        <v>7</v>
      </c>
      <c r="BK3" s="221">
        <v>8</v>
      </c>
      <c r="BL3" s="221">
        <v>6</v>
      </c>
      <c r="BM3" s="264">
        <v>3</v>
      </c>
      <c r="BN3" s="264">
        <v>4</v>
      </c>
      <c r="BO3" s="264">
        <v>6</v>
      </c>
      <c r="BP3" s="420">
        <v>5</v>
      </c>
      <c r="BQ3" s="420">
        <v>6</v>
      </c>
      <c r="BR3" s="420">
        <v>6</v>
      </c>
      <c r="BS3" s="420">
        <v>6</v>
      </c>
      <c r="BT3" s="420">
        <v>6</v>
      </c>
      <c r="BU3" s="420">
        <v>5</v>
      </c>
      <c r="BV3" s="420">
        <v>5</v>
      </c>
      <c r="BW3" s="420">
        <v>5</v>
      </c>
      <c r="BX3" s="420">
        <v>5</v>
      </c>
      <c r="BY3" s="420">
        <v>6</v>
      </c>
      <c r="BZ3" s="420">
        <v>6</v>
      </c>
      <c r="CA3" s="420">
        <v>8</v>
      </c>
      <c r="CB3" s="420">
        <v>8</v>
      </c>
      <c r="CC3" s="420">
        <v>9</v>
      </c>
      <c r="CD3" s="420">
        <v>9</v>
      </c>
      <c r="CE3" s="420">
        <v>10</v>
      </c>
      <c r="CF3" s="420">
        <v>9</v>
      </c>
      <c r="CG3" s="420">
        <v>10</v>
      </c>
      <c r="CH3" s="420">
        <v>8</v>
      </c>
      <c r="CI3" s="420">
        <v>8</v>
      </c>
      <c r="CJ3" s="1084"/>
      <c r="CK3" s="1084"/>
    </row>
    <row r="4" spans="1:89">
      <c r="A4" s="3" t="s">
        <v>3</v>
      </c>
      <c r="B4" s="227">
        <v>0</v>
      </c>
      <c r="C4" s="227">
        <v>7151.51</v>
      </c>
      <c r="D4" s="229">
        <v>8803.2099999999991</v>
      </c>
      <c r="E4" s="228">
        <v>9387.75</v>
      </c>
      <c r="F4" s="227">
        <v>9503.1</v>
      </c>
      <c r="G4" s="228">
        <v>12303.77</v>
      </c>
      <c r="H4" s="227">
        <v>10135</v>
      </c>
      <c r="I4" s="228">
        <v>13754.47</v>
      </c>
      <c r="J4" s="227">
        <v>12704</v>
      </c>
      <c r="K4" s="227">
        <v>10262.06</v>
      </c>
      <c r="L4" s="227">
        <v>9302.7000000000007</v>
      </c>
      <c r="M4" s="259">
        <v>10813.69</v>
      </c>
      <c r="N4" s="259">
        <v>14135.090000000002</v>
      </c>
      <c r="O4" s="259">
        <v>12876.27</v>
      </c>
      <c r="P4" s="259">
        <v>13304.01</v>
      </c>
      <c r="Q4" s="259">
        <v>15303.79</v>
      </c>
      <c r="R4" s="259">
        <v>13730.11</v>
      </c>
      <c r="S4" s="259">
        <v>13687.67</v>
      </c>
      <c r="T4" s="259">
        <v>12345.31</v>
      </c>
      <c r="U4" s="259">
        <v>14786.5</v>
      </c>
      <c r="V4" s="259">
        <v>12012.52</v>
      </c>
      <c r="W4" s="259">
        <v>13420.65</v>
      </c>
      <c r="X4" s="259">
        <v>13362.52</v>
      </c>
      <c r="Y4" s="259">
        <v>13366</v>
      </c>
      <c r="Z4" s="259">
        <v>12138.57</v>
      </c>
      <c r="AA4" s="259">
        <v>13221</v>
      </c>
      <c r="AB4" s="259">
        <v>12870</v>
      </c>
      <c r="AC4" s="259">
        <v>13963.32</v>
      </c>
      <c r="AD4" s="259">
        <v>13864.97</v>
      </c>
      <c r="AE4" s="259">
        <v>12996.51</v>
      </c>
      <c r="AF4" s="259">
        <v>12404.93</v>
      </c>
      <c r="AG4" s="259">
        <v>14394</v>
      </c>
      <c r="AH4" s="259">
        <v>16319</v>
      </c>
      <c r="AI4" s="259">
        <v>14705.67</v>
      </c>
      <c r="AJ4" s="1040"/>
      <c r="AK4" s="1040"/>
      <c r="AL4" s="1040"/>
      <c r="AM4" s="1040"/>
      <c r="AN4" s="1040"/>
      <c r="AO4" s="1040"/>
      <c r="AP4" s="1040"/>
      <c r="AQ4" s="1040"/>
      <c r="AR4" s="1040"/>
      <c r="AS4" s="1040"/>
      <c r="AT4" s="1040"/>
      <c r="AU4" s="1040"/>
      <c r="AV4" s="1040"/>
      <c r="AW4" s="1040"/>
      <c r="AX4" s="1040"/>
      <c r="AY4" s="1034"/>
      <c r="BA4" s="3" t="s">
        <v>263</v>
      </c>
      <c r="BB4" s="197">
        <v>0</v>
      </c>
      <c r="BC4" s="32">
        <v>6</v>
      </c>
      <c r="BD4" s="195">
        <v>4</v>
      </c>
      <c r="BE4" s="203">
        <v>5</v>
      </c>
      <c r="BF4" s="207">
        <v>4</v>
      </c>
      <c r="BG4" s="204">
        <v>7</v>
      </c>
      <c r="BH4" s="205">
        <v>5</v>
      </c>
      <c r="BI4" s="206">
        <v>8</v>
      </c>
      <c r="BJ4" s="206">
        <v>9</v>
      </c>
      <c r="BK4" s="206">
        <v>10</v>
      </c>
      <c r="BL4" s="206">
        <v>11</v>
      </c>
      <c r="BM4" s="262">
        <v>6</v>
      </c>
      <c r="BN4" s="299">
        <v>7</v>
      </c>
      <c r="BO4" s="262">
        <v>8</v>
      </c>
      <c r="BP4" s="421">
        <v>8</v>
      </c>
      <c r="BQ4" s="421">
        <v>8</v>
      </c>
      <c r="BR4" s="421">
        <v>8</v>
      </c>
      <c r="BS4" s="421">
        <v>7</v>
      </c>
      <c r="BT4" s="421">
        <v>7</v>
      </c>
      <c r="BU4" s="421">
        <v>7</v>
      </c>
      <c r="BV4" s="421">
        <v>6</v>
      </c>
      <c r="BW4" s="421">
        <v>6</v>
      </c>
      <c r="BX4" s="421">
        <v>7</v>
      </c>
      <c r="BY4" s="421">
        <v>6</v>
      </c>
      <c r="BZ4" s="421">
        <v>6</v>
      </c>
      <c r="CA4" s="421">
        <v>6</v>
      </c>
      <c r="CB4" s="421">
        <v>7</v>
      </c>
      <c r="CC4" s="421">
        <v>8</v>
      </c>
      <c r="CD4" s="421">
        <v>8</v>
      </c>
      <c r="CE4" s="421">
        <v>8</v>
      </c>
      <c r="CF4" s="421">
        <v>6</v>
      </c>
      <c r="CG4" s="421">
        <v>9</v>
      </c>
      <c r="CH4" s="421">
        <v>9</v>
      </c>
      <c r="CI4" s="421">
        <v>8</v>
      </c>
      <c r="CJ4" s="1085"/>
      <c r="CK4" s="1085"/>
    </row>
    <row r="5" spans="1:89">
      <c r="A5" s="3" t="s">
        <v>4</v>
      </c>
      <c r="B5" s="227">
        <v>6526.83</v>
      </c>
      <c r="C5" s="227">
        <v>6895.54</v>
      </c>
      <c r="D5" s="227">
        <v>7089.73</v>
      </c>
      <c r="E5" s="227">
        <v>7095.58</v>
      </c>
      <c r="F5" s="227">
        <v>6845.31</v>
      </c>
      <c r="G5" s="227">
        <v>5924.02</v>
      </c>
      <c r="H5" s="227">
        <v>10641</v>
      </c>
      <c r="I5" s="227">
        <v>8903.26</v>
      </c>
      <c r="J5" s="227">
        <v>9914</v>
      </c>
      <c r="K5" s="227">
        <v>9363.01</v>
      </c>
      <c r="L5" s="227">
        <v>7388.08</v>
      </c>
      <c r="M5" s="259">
        <v>8141.92</v>
      </c>
      <c r="N5" s="259">
        <v>8763.1099999999988</v>
      </c>
      <c r="O5" s="259">
        <v>9600.58</v>
      </c>
      <c r="P5" s="259">
        <v>9086.7999999999993</v>
      </c>
      <c r="Q5" s="259">
        <v>8603.09</v>
      </c>
      <c r="R5" s="259">
        <v>9703.34</v>
      </c>
      <c r="S5" s="259">
        <v>8635.9699999999993</v>
      </c>
      <c r="T5" s="259">
        <v>9788.93</v>
      </c>
      <c r="U5" s="259">
        <v>9402.31</v>
      </c>
      <c r="V5" s="259">
        <v>9682.93</v>
      </c>
      <c r="W5" s="259">
        <v>9358.8700000000008</v>
      </c>
      <c r="X5" s="259">
        <v>9225.8700000000008</v>
      </c>
      <c r="Y5" s="259">
        <v>9612</v>
      </c>
      <c r="Z5" s="259">
        <v>10653.97</v>
      </c>
      <c r="AA5" s="259">
        <v>10696</v>
      </c>
      <c r="AB5" s="259">
        <v>9986</v>
      </c>
      <c r="AC5" s="259">
        <v>8816.1200000000008</v>
      </c>
      <c r="AD5" s="259">
        <v>8828.6299999999992</v>
      </c>
      <c r="AE5" s="259">
        <v>9126.9599999999991</v>
      </c>
      <c r="AF5" s="259">
        <v>10463.32</v>
      </c>
      <c r="AG5" s="259">
        <v>13988</v>
      </c>
      <c r="AH5" s="259">
        <v>10547</v>
      </c>
      <c r="AI5" s="259">
        <v>9442.07</v>
      </c>
      <c r="AJ5" s="1040"/>
      <c r="AK5" s="1040"/>
      <c r="AL5" s="1040"/>
      <c r="AM5" s="1040"/>
      <c r="AN5" s="1040"/>
      <c r="AO5" s="1040"/>
      <c r="AP5" s="1040"/>
      <c r="AQ5" s="1040"/>
      <c r="AR5" s="1040"/>
      <c r="AS5" s="1040"/>
      <c r="AT5" s="1040"/>
      <c r="AU5" s="1040"/>
      <c r="AV5" s="1040"/>
      <c r="AW5" s="1040"/>
      <c r="AX5" s="1040"/>
      <c r="AY5" s="1034"/>
      <c r="BA5" s="3" t="s">
        <v>4</v>
      </c>
      <c r="BB5" s="197">
        <v>9</v>
      </c>
      <c r="BC5" s="195">
        <v>10</v>
      </c>
      <c r="BD5" s="32">
        <v>7</v>
      </c>
      <c r="BE5" s="203">
        <v>7</v>
      </c>
      <c r="BF5" s="203">
        <v>6</v>
      </c>
      <c r="BG5" s="203">
        <v>5</v>
      </c>
      <c r="BH5" s="206">
        <v>10</v>
      </c>
      <c r="BI5" s="206">
        <v>8</v>
      </c>
      <c r="BJ5" s="205">
        <v>13</v>
      </c>
      <c r="BK5" s="206">
        <v>16</v>
      </c>
      <c r="BL5" s="206">
        <v>12</v>
      </c>
      <c r="BM5" s="262">
        <v>6</v>
      </c>
      <c r="BN5" s="262">
        <v>6</v>
      </c>
      <c r="BO5" s="299">
        <v>10</v>
      </c>
      <c r="BP5" s="421">
        <v>9</v>
      </c>
      <c r="BQ5" s="421">
        <v>8</v>
      </c>
      <c r="BR5" s="421">
        <v>9</v>
      </c>
      <c r="BS5" s="421">
        <v>7</v>
      </c>
      <c r="BT5" s="421">
        <v>10</v>
      </c>
      <c r="BU5" s="421">
        <v>8</v>
      </c>
      <c r="BV5" s="421">
        <v>7</v>
      </c>
      <c r="BW5" s="421">
        <v>7</v>
      </c>
      <c r="BX5" s="421">
        <v>6</v>
      </c>
      <c r="BY5" s="421">
        <v>7</v>
      </c>
      <c r="BZ5" s="421">
        <v>9</v>
      </c>
      <c r="CA5" s="421">
        <v>10</v>
      </c>
      <c r="CB5" s="421">
        <v>10</v>
      </c>
      <c r="CC5" s="421">
        <v>9</v>
      </c>
      <c r="CD5" s="421">
        <v>9</v>
      </c>
      <c r="CE5" s="421">
        <v>10</v>
      </c>
      <c r="CF5" s="421">
        <v>10</v>
      </c>
      <c r="CG5" s="421">
        <v>16</v>
      </c>
      <c r="CH5" s="421">
        <v>11</v>
      </c>
      <c r="CI5" s="421">
        <v>10</v>
      </c>
      <c r="CJ5" s="1085"/>
      <c r="CK5" s="1085"/>
    </row>
    <row r="6" spans="1:89">
      <c r="A6" s="3" t="s">
        <v>5</v>
      </c>
      <c r="B6" s="227">
        <v>8069.6500000000005</v>
      </c>
      <c r="C6" s="227">
        <v>7701.41</v>
      </c>
      <c r="D6" s="227">
        <v>6788.65</v>
      </c>
      <c r="E6" s="227">
        <v>7624.09</v>
      </c>
      <c r="F6" s="227">
        <v>6757.99</v>
      </c>
      <c r="G6" s="227">
        <v>6958</v>
      </c>
      <c r="H6" s="227">
        <v>7628</v>
      </c>
      <c r="I6" s="227">
        <v>7253.21</v>
      </c>
      <c r="J6" s="227">
        <v>7768</v>
      </c>
      <c r="K6" s="227">
        <v>8508.18</v>
      </c>
      <c r="L6" s="227">
        <v>6719.26</v>
      </c>
      <c r="M6" s="259">
        <v>6598.44</v>
      </c>
      <c r="N6" s="259">
        <v>7982.4500000000007</v>
      </c>
      <c r="O6" s="259">
        <v>8708.5300000000007</v>
      </c>
      <c r="P6" s="259">
        <v>7564.43</v>
      </c>
      <c r="Q6" s="259">
        <v>9353.3799999999992</v>
      </c>
      <c r="R6" s="259">
        <v>10562.45</v>
      </c>
      <c r="S6" s="259">
        <v>9325.5</v>
      </c>
      <c r="T6" s="259">
        <v>9178.93</v>
      </c>
      <c r="U6" s="259">
        <v>10073.85</v>
      </c>
      <c r="V6" s="259">
        <v>9607.4500000000007</v>
      </c>
      <c r="W6" s="259">
        <v>10220.459999999999</v>
      </c>
      <c r="X6" s="259">
        <v>10613.67</v>
      </c>
      <c r="Y6" s="259">
        <v>9907</v>
      </c>
      <c r="Z6" s="259">
        <v>9904.4</v>
      </c>
      <c r="AA6" s="259">
        <v>10528</v>
      </c>
      <c r="AB6" s="259">
        <v>9274</v>
      </c>
      <c r="AC6" s="259">
        <v>10611.21</v>
      </c>
      <c r="AD6" s="259">
        <v>11713.46</v>
      </c>
      <c r="AE6" s="259">
        <v>11169.59</v>
      </c>
      <c r="AF6" s="259">
        <v>10203.67</v>
      </c>
      <c r="AG6" s="259">
        <v>10328</v>
      </c>
      <c r="AH6" s="259">
        <v>10554</v>
      </c>
      <c r="AI6" s="259">
        <v>11404.25</v>
      </c>
      <c r="AJ6" s="1040"/>
      <c r="AK6" s="1040"/>
      <c r="AL6" s="1040"/>
      <c r="AM6" s="1040"/>
      <c r="AN6" s="1040"/>
      <c r="AO6" s="1040"/>
      <c r="AP6" s="1040"/>
      <c r="AQ6" s="1040"/>
      <c r="AR6" s="1040"/>
      <c r="AS6" s="1040"/>
      <c r="AT6" s="1040"/>
      <c r="AU6" s="1040"/>
      <c r="AV6" s="1040"/>
      <c r="AW6" s="1040"/>
      <c r="AX6" s="1040"/>
      <c r="AY6" s="1034"/>
      <c r="BA6" s="3" t="s">
        <v>5</v>
      </c>
      <c r="BB6" s="197">
        <v>9</v>
      </c>
      <c r="BC6" s="32">
        <v>6</v>
      </c>
      <c r="BD6" s="32">
        <v>5</v>
      </c>
      <c r="BE6" s="203">
        <v>5</v>
      </c>
      <c r="BF6" s="203">
        <v>5</v>
      </c>
      <c r="BG6" s="203">
        <v>5</v>
      </c>
      <c r="BH6" s="206">
        <v>5</v>
      </c>
      <c r="BI6" s="206">
        <v>5</v>
      </c>
      <c r="BJ6" s="206">
        <v>6</v>
      </c>
      <c r="BK6" s="206">
        <v>8</v>
      </c>
      <c r="BL6" s="206">
        <v>8</v>
      </c>
      <c r="BM6" s="262">
        <v>4</v>
      </c>
      <c r="BN6" s="262">
        <v>4</v>
      </c>
      <c r="BO6" s="262">
        <v>5</v>
      </c>
      <c r="BP6" s="421">
        <v>5</v>
      </c>
      <c r="BQ6" s="421">
        <v>6</v>
      </c>
      <c r="BR6" s="421">
        <v>6</v>
      </c>
      <c r="BS6" s="421">
        <v>5</v>
      </c>
      <c r="BT6" s="421">
        <v>5</v>
      </c>
      <c r="BU6" s="421">
        <v>5</v>
      </c>
      <c r="BV6" s="421">
        <v>5</v>
      </c>
      <c r="BW6" s="421">
        <v>5</v>
      </c>
      <c r="BX6" s="421">
        <v>6</v>
      </c>
      <c r="BY6" s="421">
        <v>5</v>
      </c>
      <c r="BZ6" s="421">
        <v>5</v>
      </c>
      <c r="CA6" s="421">
        <v>5</v>
      </c>
      <c r="CB6" s="421">
        <v>6</v>
      </c>
      <c r="CC6" s="421">
        <v>6</v>
      </c>
      <c r="CD6" s="421">
        <v>7</v>
      </c>
      <c r="CE6" s="421">
        <v>7</v>
      </c>
      <c r="CF6" s="421">
        <v>6</v>
      </c>
      <c r="CG6" s="421">
        <v>6</v>
      </c>
      <c r="CH6" s="421">
        <v>6</v>
      </c>
      <c r="CI6" s="421">
        <v>7</v>
      </c>
      <c r="CJ6" s="1085"/>
      <c r="CK6" s="1085"/>
    </row>
    <row r="7" spans="1:89">
      <c r="A7" s="3" t="s">
        <v>6</v>
      </c>
      <c r="B7" s="227">
        <v>15529.260000000002</v>
      </c>
      <c r="C7" s="227">
        <v>10354.1</v>
      </c>
      <c r="D7" s="227">
        <v>10354.19</v>
      </c>
      <c r="E7" s="227">
        <v>10395.14</v>
      </c>
      <c r="F7" s="227">
        <v>10508.43</v>
      </c>
      <c r="G7" s="227">
        <v>10172.68</v>
      </c>
      <c r="H7" s="227">
        <v>11214</v>
      </c>
      <c r="I7" s="227">
        <v>11214.17</v>
      </c>
      <c r="J7" s="227">
        <v>11148</v>
      </c>
      <c r="K7" s="227">
        <v>10485.51</v>
      </c>
      <c r="L7" s="227">
        <v>7544.29</v>
      </c>
      <c r="M7" s="259">
        <v>10405.36</v>
      </c>
      <c r="N7" s="259">
        <v>11413.539999999999</v>
      </c>
      <c r="O7" s="259">
        <v>9900.74</v>
      </c>
      <c r="P7" s="259">
        <v>10330.42</v>
      </c>
      <c r="Q7" s="259">
        <v>10535.46</v>
      </c>
      <c r="R7" s="259">
        <v>10633.46</v>
      </c>
      <c r="S7" s="259">
        <v>10639.4</v>
      </c>
      <c r="T7" s="259">
        <v>14322.23</v>
      </c>
      <c r="U7" s="259">
        <v>11777.56</v>
      </c>
      <c r="V7" s="259">
        <v>14434.96</v>
      </c>
      <c r="W7" s="259">
        <v>15702.25</v>
      </c>
      <c r="X7" s="259">
        <v>15430.88</v>
      </c>
      <c r="Y7" s="259">
        <v>14826</v>
      </c>
      <c r="Z7" s="259">
        <v>15968.06</v>
      </c>
      <c r="AA7" s="259">
        <v>17475</v>
      </c>
      <c r="AB7" s="259">
        <v>17512</v>
      </c>
      <c r="AC7" s="259">
        <v>17226.97</v>
      </c>
      <c r="AD7" s="259">
        <v>17740.88</v>
      </c>
      <c r="AE7" s="259">
        <v>17416.400000000001</v>
      </c>
      <c r="AF7" s="259">
        <v>16688.75</v>
      </c>
      <c r="AG7" s="259">
        <v>20195</v>
      </c>
      <c r="AH7" s="259">
        <v>15646</v>
      </c>
      <c r="AI7" s="259">
        <v>15848.75</v>
      </c>
      <c r="AJ7" s="1040"/>
      <c r="AK7" s="1040"/>
      <c r="AL7" s="1040"/>
      <c r="AM7" s="1040"/>
      <c r="AN7" s="1040"/>
      <c r="AO7" s="1040"/>
      <c r="AP7" s="1040"/>
      <c r="AQ7" s="1040"/>
      <c r="AR7" s="1040"/>
      <c r="AS7" s="1040"/>
      <c r="AT7" s="1040"/>
      <c r="AU7" s="1040"/>
      <c r="AV7" s="1040"/>
      <c r="AW7" s="1040"/>
      <c r="AX7" s="1040"/>
      <c r="AY7" s="1034"/>
      <c r="BA7" s="3" t="s">
        <v>6</v>
      </c>
      <c r="BB7" s="197">
        <v>15</v>
      </c>
      <c r="BC7" s="32">
        <v>7</v>
      </c>
      <c r="BD7" s="32">
        <v>7</v>
      </c>
      <c r="BE7" s="203">
        <v>7</v>
      </c>
      <c r="BF7" s="203">
        <v>6</v>
      </c>
      <c r="BG7" s="203">
        <v>6</v>
      </c>
      <c r="BH7" s="206">
        <v>7</v>
      </c>
      <c r="BI7" s="206">
        <v>7</v>
      </c>
      <c r="BJ7" s="206">
        <v>8</v>
      </c>
      <c r="BK7" s="206">
        <v>9</v>
      </c>
      <c r="BL7" s="206">
        <v>9</v>
      </c>
      <c r="BM7" s="262">
        <v>5</v>
      </c>
      <c r="BN7" s="262">
        <v>5</v>
      </c>
      <c r="BO7" s="262">
        <v>6</v>
      </c>
      <c r="BP7" s="421">
        <v>6</v>
      </c>
      <c r="BQ7" s="421">
        <v>5</v>
      </c>
      <c r="BR7" s="421">
        <v>7</v>
      </c>
      <c r="BS7" s="421">
        <v>6</v>
      </c>
      <c r="BT7" s="421">
        <v>8</v>
      </c>
      <c r="BU7" s="421">
        <v>5</v>
      </c>
      <c r="BV7" s="421">
        <v>7</v>
      </c>
      <c r="BW7" s="421">
        <v>6</v>
      </c>
      <c r="BX7" s="421">
        <v>8</v>
      </c>
      <c r="BY7" s="421">
        <v>7</v>
      </c>
      <c r="BZ7" s="421">
        <v>7</v>
      </c>
      <c r="CA7" s="421">
        <v>8</v>
      </c>
      <c r="CB7" s="421">
        <v>10</v>
      </c>
      <c r="CC7" s="421">
        <v>9</v>
      </c>
      <c r="CD7" s="421">
        <v>9</v>
      </c>
      <c r="CE7" s="421">
        <v>9</v>
      </c>
      <c r="CF7" s="421">
        <v>8</v>
      </c>
      <c r="CG7" s="421">
        <v>12</v>
      </c>
      <c r="CH7" s="421">
        <v>8</v>
      </c>
      <c r="CI7" s="421">
        <v>9</v>
      </c>
      <c r="CJ7" s="1085"/>
      <c r="CK7" s="1085"/>
    </row>
    <row r="8" spans="1:89">
      <c r="A8" s="3" t="s">
        <v>7</v>
      </c>
      <c r="B8" s="227">
        <v>5281.92</v>
      </c>
      <c r="C8" s="227">
        <v>4846.7700000000004</v>
      </c>
      <c r="D8" s="227">
        <v>5818.8</v>
      </c>
      <c r="E8" s="227">
        <v>7701.16</v>
      </c>
      <c r="F8" s="227">
        <v>7722.3</v>
      </c>
      <c r="G8" s="227">
        <v>8226.58</v>
      </c>
      <c r="H8" s="227">
        <v>7108</v>
      </c>
      <c r="I8" s="227">
        <v>6606.78</v>
      </c>
      <c r="J8" s="227">
        <v>6707</v>
      </c>
      <c r="K8" s="227">
        <v>7879.27</v>
      </c>
      <c r="L8" s="227">
        <v>7648.46</v>
      </c>
      <c r="M8" s="259">
        <v>7834.38</v>
      </c>
      <c r="N8" s="259">
        <v>6678.84</v>
      </c>
      <c r="O8" s="259">
        <v>6684.95</v>
      </c>
      <c r="P8" s="259">
        <v>7178.44</v>
      </c>
      <c r="Q8" s="259">
        <v>7000.55</v>
      </c>
      <c r="R8" s="259">
        <v>6174.12</v>
      </c>
      <c r="S8" s="259">
        <v>8010.92</v>
      </c>
      <c r="T8" s="259">
        <v>8611.6299999999992</v>
      </c>
      <c r="U8" s="259">
        <v>8419.1200000000008</v>
      </c>
      <c r="V8" s="259">
        <v>8523.31</v>
      </c>
      <c r="W8" s="259">
        <v>7591.87</v>
      </c>
      <c r="X8" s="259">
        <v>7356.3</v>
      </c>
      <c r="Y8" s="259">
        <v>7838</v>
      </c>
      <c r="Z8" s="259">
        <v>8043.42</v>
      </c>
      <c r="AA8" s="259">
        <v>6102</v>
      </c>
      <c r="AB8" s="259">
        <v>6402</v>
      </c>
      <c r="AC8" s="259">
        <v>6408.08</v>
      </c>
      <c r="AD8" s="259">
        <v>6402.27</v>
      </c>
      <c r="AE8" s="259">
        <v>7071.82</v>
      </c>
      <c r="AF8" s="259">
        <v>7602.28</v>
      </c>
      <c r="AG8" s="259">
        <v>8682</v>
      </c>
      <c r="AH8" s="259">
        <v>6953</v>
      </c>
      <c r="AI8" s="259">
        <v>7602.81</v>
      </c>
      <c r="AJ8" s="1040"/>
      <c r="AK8" s="1040"/>
      <c r="AL8" s="1040"/>
      <c r="AM8" s="1040"/>
      <c r="AN8" s="1040"/>
      <c r="AO8" s="1040"/>
      <c r="AP8" s="1040"/>
      <c r="AQ8" s="1040"/>
      <c r="AR8" s="1040"/>
      <c r="AS8" s="1040"/>
      <c r="AT8" s="1040"/>
      <c r="AU8" s="1040"/>
      <c r="AV8" s="1040"/>
      <c r="AW8" s="1040"/>
      <c r="AX8" s="1040"/>
      <c r="AY8" s="1034"/>
      <c r="BA8" s="3" t="s">
        <v>7</v>
      </c>
      <c r="BB8" s="197">
        <v>9</v>
      </c>
      <c r="BC8" s="32">
        <v>10</v>
      </c>
      <c r="BD8" s="32">
        <v>9</v>
      </c>
      <c r="BE8" s="204">
        <v>12</v>
      </c>
      <c r="BF8" s="203">
        <v>11</v>
      </c>
      <c r="BG8" s="203">
        <v>10</v>
      </c>
      <c r="BH8" s="206">
        <v>10</v>
      </c>
      <c r="BI8" s="206">
        <v>11</v>
      </c>
      <c r="BJ8" s="206">
        <v>9</v>
      </c>
      <c r="BK8" s="206">
        <v>13</v>
      </c>
      <c r="BL8" s="206">
        <v>12</v>
      </c>
      <c r="BM8" s="262">
        <v>8</v>
      </c>
      <c r="BN8" s="262">
        <v>7</v>
      </c>
      <c r="BO8" s="299">
        <v>11</v>
      </c>
      <c r="BP8" s="421">
        <v>11</v>
      </c>
      <c r="BQ8" s="421">
        <v>9</v>
      </c>
      <c r="BR8" s="421">
        <v>9</v>
      </c>
      <c r="BS8" s="421">
        <v>10</v>
      </c>
      <c r="BT8" s="421">
        <v>11</v>
      </c>
      <c r="BU8" s="421">
        <v>9</v>
      </c>
      <c r="BV8" s="421">
        <v>10</v>
      </c>
      <c r="BW8" s="421">
        <v>8</v>
      </c>
      <c r="BX8" s="421">
        <v>8</v>
      </c>
      <c r="BY8" s="421">
        <v>9</v>
      </c>
      <c r="BZ8" s="421">
        <v>11</v>
      </c>
      <c r="CA8" s="421">
        <v>9</v>
      </c>
      <c r="CB8" s="421">
        <v>10</v>
      </c>
      <c r="CC8" s="421">
        <v>11</v>
      </c>
      <c r="CD8" s="421">
        <v>11</v>
      </c>
      <c r="CE8" s="421">
        <v>11</v>
      </c>
      <c r="CF8" s="421">
        <v>9</v>
      </c>
      <c r="CG8" s="421">
        <v>11</v>
      </c>
      <c r="CH8" s="421">
        <v>8</v>
      </c>
      <c r="CI8" s="421">
        <v>8</v>
      </c>
      <c r="CJ8" s="1085"/>
      <c r="CK8" s="1085"/>
    </row>
    <row r="9" spans="1:89">
      <c r="A9" s="3" t="s">
        <v>8</v>
      </c>
      <c r="B9" s="227">
        <v>4431.7299999999996</v>
      </c>
      <c r="C9" s="227">
        <v>4431.7299999999996</v>
      </c>
      <c r="D9" s="227">
        <v>4431.7299999999996</v>
      </c>
      <c r="E9" s="227">
        <v>4051.46</v>
      </c>
      <c r="F9" s="227">
        <v>4437.49</v>
      </c>
      <c r="G9" s="227">
        <v>4437.49</v>
      </c>
      <c r="H9" s="227">
        <v>4432</v>
      </c>
      <c r="I9" s="227">
        <v>4431.7299999999996</v>
      </c>
      <c r="J9" s="227">
        <v>4432</v>
      </c>
      <c r="K9" s="227">
        <v>4431.71</v>
      </c>
      <c r="L9" s="227">
        <v>4431.71</v>
      </c>
      <c r="M9" s="259">
        <v>4431.71</v>
      </c>
      <c r="N9" s="259">
        <v>4431.71</v>
      </c>
      <c r="O9" s="259">
        <v>4431.71</v>
      </c>
      <c r="P9" s="259">
        <v>4431.71</v>
      </c>
      <c r="Q9" s="259">
        <v>4431.7299999999996</v>
      </c>
      <c r="R9" s="259">
        <v>4605.72</v>
      </c>
      <c r="S9" s="259">
        <v>3238.02</v>
      </c>
      <c r="T9" s="259">
        <v>4453.55</v>
      </c>
      <c r="U9" s="259">
        <v>3637.56</v>
      </c>
      <c r="V9" s="259">
        <v>4800.32</v>
      </c>
      <c r="W9" s="259">
        <v>4346.08</v>
      </c>
      <c r="X9" s="259">
        <v>4318.54</v>
      </c>
      <c r="Y9" s="259">
        <v>4125</v>
      </c>
      <c r="Z9" s="259">
        <v>3817.35</v>
      </c>
      <c r="AA9" s="259">
        <v>3201</v>
      </c>
      <c r="AB9" s="259">
        <v>4702</v>
      </c>
      <c r="AC9" s="259">
        <v>4805.5600000000004</v>
      </c>
      <c r="AD9" s="259">
        <v>4801.8</v>
      </c>
      <c r="AE9" s="259">
        <v>4805.67</v>
      </c>
      <c r="AF9" s="259">
        <v>4801.59</v>
      </c>
      <c r="AG9" s="259">
        <v>5392</v>
      </c>
      <c r="AH9" s="259">
        <v>4312</v>
      </c>
      <c r="AI9" s="259">
        <v>3590.14</v>
      </c>
      <c r="AJ9" s="1040"/>
      <c r="AK9" s="1040"/>
      <c r="AL9" s="1040"/>
      <c r="AM9" s="1040"/>
      <c r="AN9" s="1040"/>
      <c r="AO9" s="1040"/>
      <c r="AP9" s="1040"/>
      <c r="AQ9" s="1040"/>
      <c r="AR9" s="1040"/>
      <c r="AS9" s="1040"/>
      <c r="AT9" s="1040"/>
      <c r="AU9" s="1040"/>
      <c r="AV9" s="1040"/>
      <c r="AW9" s="1040"/>
      <c r="AX9" s="1040"/>
      <c r="AY9" s="1034"/>
      <c r="BA9" s="3" t="s">
        <v>8</v>
      </c>
      <c r="BB9" s="197">
        <v>44</v>
      </c>
      <c r="BC9" s="32">
        <v>55</v>
      </c>
      <c r="BD9" s="32">
        <v>0</v>
      </c>
      <c r="BE9" s="203">
        <v>0</v>
      </c>
      <c r="BF9" s="203">
        <v>53</v>
      </c>
      <c r="BG9" s="203">
        <v>23</v>
      </c>
      <c r="BH9" s="206">
        <v>24</v>
      </c>
      <c r="BI9" s="206">
        <v>28</v>
      </c>
      <c r="BJ9" s="206">
        <v>31</v>
      </c>
      <c r="BK9" s="206">
        <v>27</v>
      </c>
      <c r="BL9" s="206">
        <v>25</v>
      </c>
      <c r="BM9" s="262">
        <v>13</v>
      </c>
      <c r="BN9" s="262">
        <v>15</v>
      </c>
      <c r="BO9" s="262">
        <v>26</v>
      </c>
      <c r="BP9" s="421">
        <v>30</v>
      </c>
      <c r="BQ9" s="421">
        <v>25</v>
      </c>
      <c r="BR9" s="421">
        <v>24</v>
      </c>
      <c r="BS9" s="421">
        <v>15</v>
      </c>
      <c r="BT9" s="421">
        <v>27</v>
      </c>
      <c r="BU9" s="421">
        <v>14</v>
      </c>
      <c r="BV9" s="421">
        <v>24</v>
      </c>
      <c r="BW9" s="421">
        <v>23</v>
      </c>
      <c r="BX9" s="421">
        <v>31</v>
      </c>
      <c r="BY9" s="421">
        <v>32</v>
      </c>
      <c r="BZ9" s="421">
        <v>21</v>
      </c>
      <c r="CA9" s="421">
        <v>17</v>
      </c>
      <c r="CB9" s="421">
        <v>23</v>
      </c>
      <c r="CC9" s="421">
        <v>26</v>
      </c>
      <c r="CD9" s="421">
        <v>30</v>
      </c>
      <c r="CE9" s="421">
        <v>21</v>
      </c>
      <c r="CF9" s="421">
        <v>13</v>
      </c>
      <c r="CG9" s="421">
        <v>29</v>
      </c>
      <c r="CH9" s="421">
        <v>19</v>
      </c>
      <c r="CI9" s="421">
        <v>13</v>
      </c>
      <c r="CJ9" s="1085"/>
      <c r="CK9" s="1085"/>
    </row>
    <row r="10" spans="1:89">
      <c r="A10" s="3" t="s">
        <v>9</v>
      </c>
      <c r="B10" s="230">
        <v>2345.06</v>
      </c>
      <c r="C10" s="230">
        <v>4011.48</v>
      </c>
      <c r="D10" s="230">
        <v>4345.59</v>
      </c>
      <c r="E10" s="230">
        <v>3740.53</v>
      </c>
      <c r="F10" s="230">
        <v>4358.8500000000004</v>
      </c>
      <c r="G10" s="230">
        <v>4345.59</v>
      </c>
      <c r="H10" s="230">
        <v>3173</v>
      </c>
      <c r="I10" s="230">
        <v>4551.59</v>
      </c>
      <c r="J10" s="230">
        <v>4552</v>
      </c>
      <c r="K10" s="230">
        <v>4551.5600000000004</v>
      </c>
      <c r="L10" s="230">
        <v>4370.4399999999996</v>
      </c>
      <c r="M10" s="230">
        <v>5633.7</v>
      </c>
      <c r="N10" s="230">
        <v>4551.82</v>
      </c>
      <c r="O10" s="230">
        <v>4538.05</v>
      </c>
      <c r="P10" s="230">
        <v>4551.5600000000004</v>
      </c>
      <c r="Q10" s="230">
        <v>4551.59</v>
      </c>
      <c r="R10" s="230">
        <v>4551.59</v>
      </c>
      <c r="S10" s="230">
        <v>4745.5600000000004</v>
      </c>
      <c r="T10" s="230">
        <v>5224.3999999999996</v>
      </c>
      <c r="U10" s="230">
        <v>4311.76</v>
      </c>
      <c r="V10" s="230">
        <v>4181.7299999999996</v>
      </c>
      <c r="W10" s="230">
        <v>4226.59</v>
      </c>
      <c r="X10" s="230">
        <v>4217.0200000000004</v>
      </c>
      <c r="Y10" s="230">
        <v>3179</v>
      </c>
      <c r="Z10" s="230">
        <v>4401.5600000000004</v>
      </c>
      <c r="AA10" s="230">
        <v>4402</v>
      </c>
      <c r="AB10" s="230">
        <v>4208</v>
      </c>
      <c r="AC10" s="230">
        <v>6471.37</v>
      </c>
      <c r="AD10" s="230">
        <v>4422.7</v>
      </c>
      <c r="AE10" s="230">
        <v>4401.59</v>
      </c>
      <c r="AF10" s="230">
        <v>4039.42</v>
      </c>
      <c r="AG10" s="230">
        <v>4566</v>
      </c>
      <c r="AH10" s="230">
        <v>4116</v>
      </c>
      <c r="AI10" s="230">
        <v>4031.85</v>
      </c>
      <c r="AJ10" s="1041"/>
      <c r="AK10" s="1041"/>
      <c r="AL10" s="1041"/>
      <c r="AM10" s="1041"/>
      <c r="AN10" s="1041"/>
      <c r="AO10" s="1041"/>
      <c r="AP10" s="1041"/>
      <c r="AQ10" s="1041"/>
      <c r="AR10" s="1041"/>
      <c r="AS10" s="1041"/>
      <c r="AT10" s="1041"/>
      <c r="AU10" s="1041"/>
      <c r="AV10" s="1041"/>
      <c r="AW10" s="1041"/>
      <c r="AX10" s="1041"/>
      <c r="AY10" s="1035"/>
      <c r="BA10" s="3" t="s">
        <v>9</v>
      </c>
      <c r="BB10" s="197">
        <v>12</v>
      </c>
      <c r="BC10" s="199">
        <v>197</v>
      </c>
      <c r="BD10" s="199">
        <v>0</v>
      </c>
      <c r="BE10" s="203">
        <v>0</v>
      </c>
      <c r="BF10" s="203">
        <v>35</v>
      </c>
      <c r="BG10" s="203">
        <v>20</v>
      </c>
      <c r="BH10" s="206">
        <v>11</v>
      </c>
      <c r="BI10" s="206">
        <v>17</v>
      </c>
      <c r="BJ10" s="206">
        <v>23</v>
      </c>
      <c r="BK10" s="206">
        <v>24</v>
      </c>
      <c r="BL10" s="206">
        <v>20</v>
      </c>
      <c r="BM10" s="262">
        <v>15</v>
      </c>
      <c r="BN10" s="262">
        <v>12</v>
      </c>
      <c r="BO10" s="262">
        <v>23</v>
      </c>
      <c r="BP10" s="421">
        <v>27</v>
      </c>
      <c r="BQ10" s="421">
        <v>25</v>
      </c>
      <c r="BR10" s="421">
        <v>26</v>
      </c>
      <c r="BS10" s="421">
        <v>22</v>
      </c>
      <c r="BT10" s="421">
        <v>26</v>
      </c>
      <c r="BU10" s="421">
        <v>19</v>
      </c>
      <c r="BV10" s="421">
        <v>21</v>
      </c>
      <c r="BW10" s="421">
        <v>22</v>
      </c>
      <c r="BX10" s="421">
        <v>27</v>
      </c>
      <c r="BY10" s="421">
        <v>29</v>
      </c>
      <c r="BZ10" s="421">
        <v>34</v>
      </c>
      <c r="CA10" s="421">
        <v>27</v>
      </c>
      <c r="CB10" s="421">
        <v>25</v>
      </c>
      <c r="CC10" s="421">
        <v>39</v>
      </c>
      <c r="CD10" s="421">
        <v>66</v>
      </c>
      <c r="CE10" s="421">
        <v>27</v>
      </c>
      <c r="CF10" s="421">
        <v>20</v>
      </c>
      <c r="CG10" s="421">
        <v>25</v>
      </c>
      <c r="CH10" s="421">
        <v>17</v>
      </c>
      <c r="CI10" s="421">
        <v>24</v>
      </c>
      <c r="CJ10" s="1085"/>
      <c r="CK10" s="1085"/>
    </row>
    <row r="11" spans="1:89">
      <c r="A11" s="3" t="s">
        <v>10</v>
      </c>
      <c r="B11" s="227">
        <v>2904.3</v>
      </c>
      <c r="C11" s="227">
        <v>2915.43</v>
      </c>
      <c r="D11" s="227">
        <v>2616.84</v>
      </c>
      <c r="E11" s="227">
        <v>2000.53</v>
      </c>
      <c r="F11" s="227">
        <v>3100.53</v>
      </c>
      <c r="G11" s="227">
        <v>2500.5300000000002</v>
      </c>
      <c r="H11" s="227">
        <v>3673</v>
      </c>
      <c r="I11" s="227">
        <v>3173.06</v>
      </c>
      <c r="J11" s="227">
        <v>3173</v>
      </c>
      <c r="K11" s="227">
        <v>3173.04</v>
      </c>
      <c r="L11" s="227">
        <v>3173.04</v>
      </c>
      <c r="M11" s="259">
        <v>4345.5600000000004</v>
      </c>
      <c r="N11" s="259">
        <v>4345.5599999999995</v>
      </c>
      <c r="O11" s="259">
        <v>3101.56</v>
      </c>
      <c r="P11" s="259">
        <v>3101.04</v>
      </c>
      <c r="Q11" s="259">
        <v>4974.42</v>
      </c>
      <c r="R11" s="259">
        <v>5104.26</v>
      </c>
      <c r="S11" s="259">
        <v>5283.29</v>
      </c>
      <c r="T11" s="259">
        <v>5097.88</v>
      </c>
      <c r="U11" s="259">
        <v>5126.05</v>
      </c>
      <c r="V11" s="259">
        <v>5125.28</v>
      </c>
      <c r="W11" s="259">
        <v>5078.12</v>
      </c>
      <c r="X11" s="259">
        <v>4966.51</v>
      </c>
      <c r="Y11" s="259">
        <v>5104</v>
      </c>
      <c r="Z11" s="259">
        <v>5216.46</v>
      </c>
      <c r="AA11" s="259">
        <v>4647</v>
      </c>
      <c r="AB11" s="259">
        <v>5216</v>
      </c>
      <c r="AC11" s="259">
        <v>4681.18</v>
      </c>
      <c r="AD11" s="259">
        <v>4520.95</v>
      </c>
      <c r="AE11" s="259">
        <v>5224.49</v>
      </c>
      <c r="AF11" s="259">
        <v>5222.4799999999996</v>
      </c>
      <c r="AG11" s="259">
        <v>5767</v>
      </c>
      <c r="AH11" s="259">
        <v>5233</v>
      </c>
      <c r="AI11" s="259">
        <v>5238.26</v>
      </c>
      <c r="AJ11" s="1040"/>
      <c r="AK11" s="1040"/>
      <c r="AL11" s="1040"/>
      <c r="AM11" s="1040"/>
      <c r="AN11" s="1040"/>
      <c r="AO11" s="1040"/>
      <c r="AP11" s="1040"/>
      <c r="AQ11" s="1040"/>
      <c r="AR11" s="1040"/>
      <c r="AS11" s="1040"/>
      <c r="AT11" s="1040"/>
      <c r="AU11" s="1040"/>
      <c r="AV11" s="1040"/>
      <c r="AW11" s="1040"/>
      <c r="AX11" s="1040"/>
      <c r="AY11" s="1034"/>
      <c r="BA11" s="3" t="s">
        <v>10</v>
      </c>
      <c r="BB11" s="197">
        <v>13</v>
      </c>
      <c r="BC11" s="32">
        <v>15</v>
      </c>
      <c r="BD11" s="32">
        <v>12</v>
      </c>
      <c r="BE11" s="203">
        <v>28</v>
      </c>
      <c r="BF11" s="203">
        <v>27</v>
      </c>
      <c r="BG11" s="203">
        <v>7</v>
      </c>
      <c r="BH11" s="206">
        <v>12</v>
      </c>
      <c r="BI11" s="206">
        <v>13</v>
      </c>
      <c r="BJ11" s="206">
        <v>13</v>
      </c>
      <c r="BK11" s="206">
        <v>22</v>
      </c>
      <c r="BL11" s="206">
        <v>19</v>
      </c>
      <c r="BM11" s="262">
        <v>12</v>
      </c>
      <c r="BN11" s="262">
        <v>8</v>
      </c>
      <c r="BO11" s="262">
        <v>10</v>
      </c>
      <c r="BP11" s="421">
        <v>13</v>
      </c>
      <c r="BQ11" s="421">
        <v>17</v>
      </c>
      <c r="BR11" s="421">
        <v>19</v>
      </c>
      <c r="BS11" s="421">
        <v>17</v>
      </c>
      <c r="BT11" s="421">
        <v>17</v>
      </c>
      <c r="BU11" s="421">
        <v>16</v>
      </c>
      <c r="BV11" s="421">
        <v>18</v>
      </c>
      <c r="BW11" s="421">
        <v>20</v>
      </c>
      <c r="BX11" s="421">
        <v>16</v>
      </c>
      <c r="BY11" s="421">
        <v>18</v>
      </c>
      <c r="BZ11" s="421">
        <v>20</v>
      </c>
      <c r="CA11" s="421">
        <v>17</v>
      </c>
      <c r="CB11" s="421">
        <v>21</v>
      </c>
      <c r="CC11" s="421">
        <v>19</v>
      </c>
      <c r="CD11" s="421">
        <v>16</v>
      </c>
      <c r="CE11" s="421">
        <v>22</v>
      </c>
      <c r="CF11" s="421">
        <v>20</v>
      </c>
      <c r="CG11" s="421">
        <v>23</v>
      </c>
      <c r="CH11" s="421">
        <v>18</v>
      </c>
      <c r="CI11" s="421">
        <v>18</v>
      </c>
      <c r="CJ11" s="1085"/>
      <c r="CK11" s="1085"/>
    </row>
    <row r="12" spans="1:89" ht="15.75" thickBot="1">
      <c r="A12" s="6" t="s">
        <v>11</v>
      </c>
      <c r="B12" s="232">
        <v>6701.2399999999989</v>
      </c>
      <c r="C12" s="232">
        <v>6825.29</v>
      </c>
      <c r="D12" s="232">
        <v>6819.65</v>
      </c>
      <c r="E12" s="231">
        <v>6657.81</v>
      </c>
      <c r="F12" s="231">
        <v>6806.05</v>
      </c>
      <c r="G12" s="231">
        <v>6819.55</v>
      </c>
      <c r="H12" s="231">
        <v>6388</v>
      </c>
      <c r="I12" s="231">
        <v>7992.13</v>
      </c>
      <c r="J12" s="231">
        <v>6820</v>
      </c>
      <c r="K12" s="231">
        <v>6136.44</v>
      </c>
      <c r="L12" s="231">
        <v>5647.08</v>
      </c>
      <c r="M12" s="260">
        <v>5479.18</v>
      </c>
      <c r="N12" s="260">
        <v>6556.4699999999993</v>
      </c>
      <c r="O12" s="260">
        <v>5946.08</v>
      </c>
      <c r="P12" s="260">
        <v>5946.08</v>
      </c>
      <c r="Q12" s="260">
        <v>5946.12</v>
      </c>
      <c r="R12" s="260">
        <v>5946.12</v>
      </c>
      <c r="S12" s="260">
        <v>5946.08</v>
      </c>
      <c r="T12" s="260">
        <v>5946.08</v>
      </c>
      <c r="U12" s="260">
        <v>5946.08</v>
      </c>
      <c r="V12" s="260">
        <v>5946.12</v>
      </c>
      <c r="W12" s="260">
        <v>5946.08</v>
      </c>
      <c r="X12" s="260">
        <v>5946.08</v>
      </c>
      <c r="Y12" s="260">
        <v>5946</v>
      </c>
      <c r="Z12" s="260">
        <v>7039.66</v>
      </c>
      <c r="AA12" s="260">
        <v>7203</v>
      </c>
      <c r="AB12" s="260">
        <v>6981</v>
      </c>
      <c r="AC12" s="260">
        <v>6370.97</v>
      </c>
      <c r="AD12" s="260">
        <v>7588.62</v>
      </c>
      <c r="AE12" s="260">
        <v>7019.62</v>
      </c>
      <c r="AF12" s="260">
        <v>7209.2</v>
      </c>
      <c r="AG12" s="260">
        <v>7235</v>
      </c>
      <c r="AH12" s="260">
        <v>6202</v>
      </c>
      <c r="AI12" s="260">
        <v>7047.15</v>
      </c>
      <c r="AJ12" s="1040"/>
      <c r="AK12" s="1040"/>
      <c r="AL12" s="1040"/>
      <c r="AM12" s="1040"/>
      <c r="AN12" s="1040"/>
      <c r="AO12" s="1040"/>
      <c r="AP12" s="1040"/>
      <c r="AQ12" s="1040"/>
      <c r="AR12" s="1040"/>
      <c r="AS12" s="1040"/>
      <c r="AT12" s="1040"/>
      <c r="AU12" s="1040"/>
      <c r="AV12" s="1040"/>
      <c r="AW12" s="1040"/>
      <c r="AX12" s="1040"/>
      <c r="AY12" s="1034"/>
      <c r="BA12" s="6" t="s">
        <v>11</v>
      </c>
      <c r="BB12" s="214">
        <v>45</v>
      </c>
      <c r="BC12" s="202">
        <v>21</v>
      </c>
      <c r="BD12" s="202">
        <v>17</v>
      </c>
      <c r="BE12" s="215">
        <v>15</v>
      </c>
      <c r="BF12" s="215">
        <v>17</v>
      </c>
      <c r="BG12" s="215">
        <v>16</v>
      </c>
      <c r="BH12" s="212">
        <v>11</v>
      </c>
      <c r="BI12" s="212">
        <v>16</v>
      </c>
      <c r="BJ12" s="212">
        <v>13</v>
      </c>
      <c r="BK12" s="212">
        <v>12</v>
      </c>
      <c r="BL12" s="212">
        <v>11</v>
      </c>
      <c r="BM12" s="263">
        <v>8</v>
      </c>
      <c r="BN12" s="263">
        <v>8</v>
      </c>
      <c r="BO12" s="263">
        <v>11</v>
      </c>
      <c r="BP12" s="422">
        <v>13</v>
      </c>
      <c r="BQ12" s="422">
        <v>11</v>
      </c>
      <c r="BR12" s="422">
        <v>11</v>
      </c>
      <c r="BS12" s="422">
        <v>10</v>
      </c>
      <c r="BT12" s="422">
        <v>11</v>
      </c>
      <c r="BU12" s="422">
        <v>9</v>
      </c>
      <c r="BV12" s="422">
        <v>10</v>
      </c>
      <c r="BW12" s="422">
        <v>9</v>
      </c>
      <c r="BX12" s="422">
        <v>11</v>
      </c>
      <c r="BY12" s="422">
        <v>11</v>
      </c>
      <c r="BZ12" s="422">
        <v>15</v>
      </c>
      <c r="CA12" s="422">
        <v>16</v>
      </c>
      <c r="CB12" s="422">
        <v>16</v>
      </c>
      <c r="CC12" s="422">
        <v>14</v>
      </c>
      <c r="CD12" s="422">
        <v>17</v>
      </c>
      <c r="CE12" s="422">
        <v>16</v>
      </c>
      <c r="CF12" s="422">
        <v>13</v>
      </c>
      <c r="CG12" s="422">
        <v>17</v>
      </c>
      <c r="CH12" s="422">
        <v>13</v>
      </c>
      <c r="CI12" s="422">
        <v>15</v>
      </c>
      <c r="CJ12" s="1086"/>
      <c r="CK12" s="1086"/>
    </row>
    <row r="13" spans="1:89" ht="15.75">
      <c r="A13" s="944" t="s">
        <v>12</v>
      </c>
      <c r="B13" s="234">
        <f>SUM(B3:B7)</f>
        <v>36129.5</v>
      </c>
      <c r="C13" s="234">
        <f>SUM(C3:C7)</f>
        <v>38106.300000000003</v>
      </c>
      <c r="D13" s="235">
        <v>39539.54</v>
      </c>
      <c r="E13" s="236">
        <v>39505.339999999997</v>
      </c>
      <c r="F13" s="234">
        <v>40177.74</v>
      </c>
      <c r="G13" s="234">
        <v>42533.61</v>
      </c>
      <c r="H13" s="234">
        <v>46422</v>
      </c>
      <c r="I13" s="234">
        <v>48228.87</v>
      </c>
      <c r="J13" s="234">
        <v>48508</v>
      </c>
      <c r="K13" s="234">
        <v>45270.23</v>
      </c>
      <c r="L13" s="234">
        <v>35606.57</v>
      </c>
      <c r="M13" s="261">
        <v>41760.81</v>
      </c>
      <c r="N13" s="261">
        <v>49529.700000000004</v>
      </c>
      <c r="O13" s="261">
        <v>48518.58</v>
      </c>
      <c r="P13" s="261">
        <v>47940.13</v>
      </c>
      <c r="Q13" s="261">
        <v>51745.38</v>
      </c>
      <c r="R13" s="261">
        <v>53234.07</v>
      </c>
      <c r="S13" s="261">
        <v>50893.2</v>
      </c>
      <c r="T13" s="261">
        <v>54240.08</v>
      </c>
      <c r="U13" s="261">
        <v>54648.67</v>
      </c>
      <c r="V13" s="261">
        <v>54291.46</v>
      </c>
      <c r="W13" s="261">
        <v>57711.83</v>
      </c>
      <c r="X13" s="261">
        <v>57448.480000000003</v>
      </c>
      <c r="Y13" s="261">
        <v>58338</v>
      </c>
      <c r="Z13" s="261">
        <v>58718.73</v>
      </c>
      <c r="AA13" s="261">
        <v>61737</v>
      </c>
      <c r="AB13" s="261">
        <v>60290</v>
      </c>
      <c r="AC13" s="261">
        <v>61480.83</v>
      </c>
      <c r="AD13" s="261">
        <v>63811.56</v>
      </c>
      <c r="AE13" s="261">
        <v>62246.76</v>
      </c>
      <c r="AF13" s="261">
        <v>61333.46</v>
      </c>
      <c r="AG13" s="261">
        <v>71817</v>
      </c>
      <c r="AH13" s="261">
        <v>63301</v>
      </c>
      <c r="AI13" s="261">
        <v>62169.37</v>
      </c>
      <c r="AJ13" s="1042"/>
      <c r="AK13" s="1042"/>
      <c r="AL13" s="1042"/>
      <c r="AM13" s="1042"/>
      <c r="AN13" s="1042"/>
      <c r="AO13" s="1042"/>
      <c r="AP13" s="1042"/>
      <c r="AQ13" s="1042"/>
      <c r="AR13" s="1042"/>
      <c r="AS13" s="1042"/>
      <c r="AT13" s="1042"/>
      <c r="AU13" s="1042"/>
      <c r="AV13" s="1042"/>
      <c r="AW13" s="1042"/>
      <c r="AX13" s="1042"/>
      <c r="AY13" s="1036"/>
      <c r="BA13" s="944" t="s">
        <v>12</v>
      </c>
      <c r="BB13" s="216">
        <v>11</v>
      </c>
      <c r="BC13" s="185">
        <v>7</v>
      </c>
      <c r="BD13" s="217">
        <v>5</v>
      </c>
      <c r="BE13" s="218">
        <v>5</v>
      </c>
      <c r="BF13" s="219">
        <v>5</v>
      </c>
      <c r="BG13" s="220">
        <v>6</v>
      </c>
      <c r="BH13" s="221">
        <v>6</v>
      </c>
      <c r="BI13" s="221">
        <v>7</v>
      </c>
      <c r="BJ13" s="221">
        <v>8</v>
      </c>
      <c r="BK13" s="221">
        <v>10</v>
      </c>
      <c r="BL13" s="221">
        <v>9</v>
      </c>
      <c r="BM13" s="264">
        <v>5</v>
      </c>
      <c r="BN13" s="264">
        <v>5</v>
      </c>
      <c r="BO13" s="264">
        <v>7</v>
      </c>
      <c r="BP13" s="420">
        <v>7</v>
      </c>
      <c r="BQ13" s="420">
        <v>7</v>
      </c>
      <c r="BR13" s="420">
        <v>7</v>
      </c>
      <c r="BS13" s="420">
        <v>6</v>
      </c>
      <c r="BT13" s="420">
        <v>7</v>
      </c>
      <c r="BU13" s="420">
        <v>6</v>
      </c>
      <c r="BV13" s="420">
        <v>6</v>
      </c>
      <c r="BW13" s="420">
        <v>6</v>
      </c>
      <c r="BX13" s="420">
        <v>6</v>
      </c>
      <c r="BY13" s="420">
        <v>6</v>
      </c>
      <c r="BZ13" s="420">
        <v>7</v>
      </c>
      <c r="CA13" s="420">
        <v>7</v>
      </c>
      <c r="CB13" s="420">
        <v>8</v>
      </c>
      <c r="CC13" s="420">
        <v>8</v>
      </c>
      <c r="CD13" s="420">
        <v>8</v>
      </c>
      <c r="CE13" s="420">
        <v>9</v>
      </c>
      <c r="CF13" s="420">
        <v>7</v>
      </c>
      <c r="CG13" s="420">
        <v>10</v>
      </c>
      <c r="CH13" s="420">
        <v>8</v>
      </c>
      <c r="CI13" s="420">
        <v>8</v>
      </c>
      <c r="CJ13" s="1084"/>
      <c r="CK13" s="1084"/>
    </row>
    <row r="14" spans="1:89" ht="16.5" thickBot="1">
      <c r="A14" s="945" t="s">
        <v>13</v>
      </c>
      <c r="B14" s="228">
        <f>SUM(B8:B12)</f>
        <v>21664.249999999996</v>
      </c>
      <c r="C14" s="228">
        <f>SUM(C8:C12)</f>
        <v>23030.7</v>
      </c>
      <c r="D14" s="228">
        <v>24032.61</v>
      </c>
      <c r="E14" s="228">
        <v>24151.49</v>
      </c>
      <c r="F14" s="228">
        <v>26425.22</v>
      </c>
      <c r="G14" s="227">
        <v>26329.74</v>
      </c>
      <c r="H14" s="227">
        <v>24774</v>
      </c>
      <c r="I14" s="227">
        <v>26755.29</v>
      </c>
      <c r="J14" s="227">
        <v>25683</v>
      </c>
      <c r="K14" s="227">
        <v>26172.02</v>
      </c>
      <c r="L14" s="227">
        <v>25270.73</v>
      </c>
      <c r="M14" s="259">
        <v>27724.53</v>
      </c>
      <c r="N14" s="259">
        <v>26564.400000000001</v>
      </c>
      <c r="O14" s="259">
        <v>24702.35</v>
      </c>
      <c r="P14" s="259">
        <v>25208.83</v>
      </c>
      <c r="Q14" s="259">
        <v>26904.41</v>
      </c>
      <c r="R14" s="259">
        <v>26381.81</v>
      </c>
      <c r="S14" s="259">
        <v>27223.87</v>
      </c>
      <c r="T14" s="259">
        <v>29333.54</v>
      </c>
      <c r="U14" s="259">
        <v>27440.57</v>
      </c>
      <c r="V14" s="259">
        <v>28576.76</v>
      </c>
      <c r="W14" s="259">
        <v>27188.74</v>
      </c>
      <c r="X14" s="259">
        <v>26804.45</v>
      </c>
      <c r="Y14" s="259">
        <v>26192</v>
      </c>
      <c r="Z14" s="259">
        <v>28518.45</v>
      </c>
      <c r="AA14" s="259">
        <v>25555</v>
      </c>
      <c r="AB14" s="259">
        <v>27509</v>
      </c>
      <c r="AC14" s="259">
        <v>28737.16</v>
      </c>
      <c r="AD14" s="259">
        <v>27736.34</v>
      </c>
      <c r="AE14" s="259">
        <v>28523.19</v>
      </c>
      <c r="AF14" s="259">
        <v>28874.97</v>
      </c>
      <c r="AG14" s="259">
        <v>31642</v>
      </c>
      <c r="AH14" s="259">
        <v>26816</v>
      </c>
      <c r="AI14" s="259">
        <v>27510.21</v>
      </c>
      <c r="AJ14" s="1043"/>
      <c r="AK14" s="1043"/>
      <c r="AL14" s="1043"/>
      <c r="AM14" s="1043"/>
      <c r="AN14" s="1043"/>
      <c r="AO14" s="1043"/>
      <c r="AP14" s="1043"/>
      <c r="AQ14" s="1043"/>
      <c r="AR14" s="1043"/>
      <c r="AS14" s="1043"/>
      <c r="AT14" s="1043"/>
      <c r="AU14" s="1043"/>
      <c r="AV14" s="1043"/>
      <c r="AW14" s="1043"/>
      <c r="AX14" s="1043"/>
      <c r="AY14" s="1037"/>
      <c r="BA14" s="945" t="s">
        <v>13</v>
      </c>
      <c r="BB14" s="2">
        <v>18</v>
      </c>
      <c r="BC14" s="195">
        <v>21</v>
      </c>
      <c r="BD14" s="195">
        <v>19</v>
      </c>
      <c r="BE14" s="204">
        <v>21</v>
      </c>
      <c r="BF14" s="207">
        <v>19</v>
      </c>
      <c r="BG14" s="207">
        <v>13</v>
      </c>
      <c r="BH14" s="206">
        <v>12</v>
      </c>
      <c r="BI14" s="206">
        <v>15</v>
      </c>
      <c r="BJ14" s="206">
        <v>14</v>
      </c>
      <c r="BK14" s="206">
        <v>16</v>
      </c>
      <c r="BL14" s="206">
        <v>15</v>
      </c>
      <c r="BM14" s="262">
        <v>10</v>
      </c>
      <c r="BN14" s="262">
        <v>9</v>
      </c>
      <c r="BO14" s="262">
        <v>14</v>
      </c>
      <c r="BP14" s="421">
        <v>15</v>
      </c>
      <c r="BQ14" s="421">
        <v>14</v>
      </c>
      <c r="BR14" s="421">
        <v>14</v>
      </c>
      <c r="BS14" s="421">
        <v>13</v>
      </c>
      <c r="BT14" s="421">
        <v>15</v>
      </c>
      <c r="BU14" s="421">
        <v>12</v>
      </c>
      <c r="BV14" s="421">
        <v>13</v>
      </c>
      <c r="BW14" s="421">
        <v>12</v>
      </c>
      <c r="BX14" s="421">
        <v>13</v>
      </c>
      <c r="BY14" s="421">
        <v>14</v>
      </c>
      <c r="BZ14" s="421">
        <v>16</v>
      </c>
      <c r="CA14" s="421">
        <v>14</v>
      </c>
      <c r="CB14" s="421">
        <v>16</v>
      </c>
      <c r="CC14" s="421">
        <v>17</v>
      </c>
      <c r="CD14" s="421">
        <v>18</v>
      </c>
      <c r="CE14" s="421">
        <v>17</v>
      </c>
      <c r="CF14" s="421">
        <v>13</v>
      </c>
      <c r="CG14" s="421">
        <v>17</v>
      </c>
      <c r="CH14" s="421">
        <v>13</v>
      </c>
      <c r="CI14" s="421">
        <v>13</v>
      </c>
      <c r="CJ14" s="1085"/>
      <c r="CK14" s="1085"/>
    </row>
    <row r="15" spans="1:89" ht="18.75" thickBot="1">
      <c r="A15" s="946" t="s">
        <v>14</v>
      </c>
      <c r="B15" s="231">
        <f>SUM(B3:B12)</f>
        <v>57793.749999999993</v>
      </c>
      <c r="C15" s="231">
        <f>SUM(C3:C12)</f>
        <v>61137.000000000007</v>
      </c>
      <c r="D15" s="232">
        <v>63572.15</v>
      </c>
      <c r="E15" s="232">
        <v>63656.83</v>
      </c>
      <c r="F15" s="233">
        <v>66602.960000000006</v>
      </c>
      <c r="G15" s="231">
        <v>68863.350000000006</v>
      </c>
      <c r="H15" s="231">
        <v>71196</v>
      </c>
      <c r="I15" s="231">
        <v>74984.160000000003</v>
      </c>
      <c r="J15" s="231">
        <v>74190</v>
      </c>
      <c r="K15" s="233">
        <v>71442.25</v>
      </c>
      <c r="L15" s="231">
        <v>60877.3</v>
      </c>
      <c r="M15" s="260">
        <v>69485.34</v>
      </c>
      <c r="N15" s="260">
        <v>76094.100000000006</v>
      </c>
      <c r="O15" s="260">
        <v>73220.929999999993</v>
      </c>
      <c r="P15" s="260">
        <v>73148.960000000006</v>
      </c>
      <c r="Q15" s="260">
        <v>78649.789999999994</v>
      </c>
      <c r="R15" s="260">
        <v>79615.88</v>
      </c>
      <c r="S15" s="260">
        <v>78117.070000000007</v>
      </c>
      <c r="T15" s="260">
        <v>83573.62</v>
      </c>
      <c r="U15" s="260">
        <v>82089.240000000005</v>
      </c>
      <c r="V15" s="260">
        <v>82868.22</v>
      </c>
      <c r="W15" s="260">
        <v>84900.57</v>
      </c>
      <c r="X15" s="260">
        <v>84252.93</v>
      </c>
      <c r="Y15" s="260">
        <v>84530</v>
      </c>
      <c r="Z15" s="260">
        <v>87237.18</v>
      </c>
      <c r="AA15" s="260">
        <v>87291</v>
      </c>
      <c r="AB15" s="260">
        <v>87799</v>
      </c>
      <c r="AC15" s="260">
        <v>90217.99</v>
      </c>
      <c r="AD15" s="260">
        <v>91547.9</v>
      </c>
      <c r="AE15" s="260">
        <v>90769.95</v>
      </c>
      <c r="AF15" s="260">
        <v>90208.43</v>
      </c>
      <c r="AG15" s="260">
        <v>103459</v>
      </c>
      <c r="AH15" s="260">
        <v>90117</v>
      </c>
      <c r="AI15" s="260">
        <v>89679.58</v>
      </c>
      <c r="AJ15" s="1044"/>
      <c r="AK15" s="1044"/>
      <c r="AL15" s="1044"/>
      <c r="AM15" s="1044"/>
      <c r="AN15" s="1044"/>
      <c r="AO15" s="1044"/>
      <c r="AP15" s="1044"/>
      <c r="AQ15" s="1044"/>
      <c r="AR15" s="1044"/>
      <c r="AS15" s="1044"/>
      <c r="AT15" s="1044"/>
      <c r="AU15" s="1044"/>
      <c r="AV15" s="1044"/>
      <c r="AW15" s="1044"/>
      <c r="AX15" s="1044"/>
      <c r="AY15" s="1038"/>
      <c r="BA15" s="946" t="s">
        <v>14</v>
      </c>
      <c r="BB15" s="9">
        <v>13</v>
      </c>
      <c r="BC15" s="189">
        <v>9</v>
      </c>
      <c r="BD15" s="209">
        <v>7</v>
      </c>
      <c r="BE15" s="210">
        <v>7</v>
      </c>
      <c r="BF15" s="210">
        <v>7</v>
      </c>
      <c r="BG15" s="210">
        <v>7</v>
      </c>
      <c r="BH15" s="211">
        <v>7</v>
      </c>
      <c r="BI15" s="212">
        <v>8</v>
      </c>
      <c r="BJ15" s="212">
        <v>10</v>
      </c>
      <c r="BK15" s="213">
        <v>11</v>
      </c>
      <c r="BL15" s="212">
        <v>11</v>
      </c>
      <c r="BM15" s="263">
        <v>6</v>
      </c>
      <c r="BN15" s="265">
        <v>6</v>
      </c>
      <c r="BO15" s="263">
        <v>8</v>
      </c>
      <c r="BP15" s="422">
        <v>8</v>
      </c>
      <c r="BQ15" s="422">
        <v>8</v>
      </c>
      <c r="BR15" s="422">
        <v>8</v>
      </c>
      <c r="BS15" s="422">
        <v>8</v>
      </c>
      <c r="BT15" s="422">
        <v>9</v>
      </c>
      <c r="BU15" s="422">
        <v>7</v>
      </c>
      <c r="BV15" s="422">
        <v>7</v>
      </c>
      <c r="BW15" s="422">
        <v>7</v>
      </c>
      <c r="BX15" s="422">
        <v>7</v>
      </c>
      <c r="BY15" s="422">
        <v>8</v>
      </c>
      <c r="BZ15" s="422">
        <v>8</v>
      </c>
      <c r="CA15" s="422">
        <v>8</v>
      </c>
      <c r="CB15" s="422">
        <v>9</v>
      </c>
      <c r="CC15" s="422">
        <v>10</v>
      </c>
      <c r="CD15" s="422">
        <v>10</v>
      </c>
      <c r="CE15" s="422">
        <v>10</v>
      </c>
      <c r="CF15" s="516">
        <v>9</v>
      </c>
      <c r="CG15" s="422">
        <v>12</v>
      </c>
      <c r="CH15" s="516">
        <v>9</v>
      </c>
      <c r="CI15" s="422">
        <v>9</v>
      </c>
      <c r="CJ15" s="1086"/>
      <c r="CK15" s="1086"/>
    </row>
    <row r="17" spans="1:51" ht="15.75" thickBot="1"/>
    <row r="18" spans="1:51" ht="15.75" thickBot="1">
      <c r="A18" s="1511" t="s">
        <v>264</v>
      </c>
      <c r="B18" s="1512"/>
      <c r="C18" s="1512"/>
      <c r="D18" s="1512"/>
      <c r="E18" s="1512"/>
      <c r="F18" s="1512"/>
      <c r="G18" s="1512"/>
      <c r="H18" s="1512"/>
      <c r="I18" s="1512"/>
      <c r="J18" s="1512"/>
      <c r="K18" s="1512"/>
      <c r="L18" s="1512"/>
      <c r="M18" s="1512"/>
      <c r="N18" s="1512"/>
      <c r="O18" s="1512"/>
      <c r="P18" s="1512"/>
      <c r="Q18" s="1512"/>
      <c r="R18" s="1512"/>
      <c r="S18" s="1512"/>
      <c r="T18" s="1512"/>
      <c r="U18" s="1512"/>
      <c r="V18" s="1512"/>
      <c r="W18" s="1512"/>
      <c r="X18" s="1512"/>
      <c r="Y18" s="1512"/>
      <c r="Z18" s="1512"/>
      <c r="AA18" s="1512"/>
      <c r="AB18" s="1512"/>
      <c r="AC18" s="1512"/>
      <c r="AD18" s="1512"/>
      <c r="AE18" s="1512"/>
      <c r="AF18" s="1512"/>
      <c r="AG18" s="1512"/>
      <c r="AH18" s="1512"/>
      <c r="AI18" s="1512"/>
      <c r="AJ18" s="1512"/>
      <c r="AK18" s="1512"/>
      <c r="AL18" s="1512"/>
      <c r="AM18" s="1512"/>
      <c r="AN18" s="1512"/>
      <c r="AO18" s="1512"/>
      <c r="AP18" s="1512"/>
      <c r="AQ18" s="1512"/>
      <c r="AR18" s="1512"/>
      <c r="AS18" s="1512"/>
      <c r="AT18" s="1512"/>
      <c r="AU18" s="1512"/>
      <c r="AV18" s="1512"/>
      <c r="AW18" s="1512"/>
      <c r="AX18" s="1512"/>
      <c r="AY18" s="1513"/>
    </row>
    <row r="19" spans="1:51" ht="15.75" thickBot="1">
      <c r="A19" s="1050" t="s">
        <v>1</v>
      </c>
      <c r="B19" s="1063">
        <v>3</v>
      </c>
      <c r="C19" s="1063">
        <v>4</v>
      </c>
      <c r="D19" s="1063">
        <v>5</v>
      </c>
      <c r="E19" s="1063">
        <v>6</v>
      </c>
      <c r="F19" s="1063">
        <v>7</v>
      </c>
      <c r="G19" s="1063">
        <v>8</v>
      </c>
      <c r="H19" s="1063">
        <v>9</v>
      </c>
      <c r="I19" s="1063">
        <v>10</v>
      </c>
      <c r="J19" s="1063">
        <v>11</v>
      </c>
      <c r="K19" s="1063">
        <v>12</v>
      </c>
      <c r="L19" s="1063">
        <v>13</v>
      </c>
      <c r="M19" s="1118">
        <v>14</v>
      </c>
      <c r="N19" s="1063">
        <v>15</v>
      </c>
      <c r="O19" s="1118">
        <v>16</v>
      </c>
      <c r="P19" s="1118">
        <v>17</v>
      </c>
      <c r="Q19" s="1118">
        <v>18</v>
      </c>
      <c r="R19" s="1118">
        <v>19</v>
      </c>
      <c r="S19" s="1118">
        <v>20</v>
      </c>
      <c r="T19" s="1118">
        <v>21</v>
      </c>
      <c r="U19" s="1118">
        <v>22</v>
      </c>
      <c r="V19" s="1063">
        <v>23</v>
      </c>
      <c r="W19" s="1118">
        <v>24</v>
      </c>
      <c r="X19" s="1118">
        <v>25</v>
      </c>
      <c r="Y19" s="1118">
        <v>26</v>
      </c>
      <c r="Z19" s="1118">
        <v>27</v>
      </c>
      <c r="AA19" s="1118">
        <v>28</v>
      </c>
      <c r="AB19" s="1118">
        <v>29</v>
      </c>
      <c r="AC19" s="1063">
        <v>30</v>
      </c>
      <c r="AD19" s="1063">
        <v>31</v>
      </c>
      <c r="AE19" s="1064">
        <v>32</v>
      </c>
      <c r="AF19" s="1065">
        <v>33</v>
      </c>
      <c r="AG19" s="1065">
        <v>34</v>
      </c>
      <c r="AH19" s="1065">
        <v>35</v>
      </c>
      <c r="AI19" s="1065">
        <v>36</v>
      </c>
      <c r="AJ19" s="1118">
        <v>37</v>
      </c>
      <c r="AK19" s="1063">
        <v>38</v>
      </c>
      <c r="AL19" s="1063">
        <v>39</v>
      </c>
      <c r="AM19" s="1064">
        <v>40</v>
      </c>
      <c r="AN19" s="1065">
        <v>41</v>
      </c>
      <c r="AO19" s="1065">
        <v>42</v>
      </c>
      <c r="AP19" s="1065">
        <v>43</v>
      </c>
      <c r="AQ19" s="1065">
        <v>44</v>
      </c>
      <c r="AR19" s="1118">
        <v>45</v>
      </c>
      <c r="AS19" s="1063">
        <v>46</v>
      </c>
      <c r="AT19" s="1063">
        <v>47</v>
      </c>
      <c r="AU19" s="1064">
        <v>48</v>
      </c>
      <c r="AV19" s="1065">
        <v>49</v>
      </c>
      <c r="AW19" s="1065">
        <v>50</v>
      </c>
      <c r="AX19" s="1065">
        <v>51</v>
      </c>
      <c r="AY19" s="1117">
        <v>52</v>
      </c>
    </row>
    <row r="20" spans="1:51">
      <c r="A20" s="164" t="s">
        <v>2</v>
      </c>
      <c r="B20" s="225">
        <v>13</v>
      </c>
      <c r="C20" s="217">
        <v>17</v>
      </c>
      <c r="D20" s="221">
        <v>20</v>
      </c>
      <c r="E20" s="218">
        <v>20</v>
      </c>
      <c r="F20" s="222">
        <v>19</v>
      </c>
      <c r="G20" s="221">
        <v>23</v>
      </c>
      <c r="H20" s="221">
        <v>21</v>
      </c>
      <c r="I20" s="221">
        <v>21</v>
      </c>
      <c r="J20" s="221">
        <v>17</v>
      </c>
      <c r="K20" s="222">
        <v>13</v>
      </c>
      <c r="L20" s="222">
        <v>13</v>
      </c>
      <c r="M20" s="264">
        <v>27</v>
      </c>
      <c r="N20" s="264">
        <v>29</v>
      </c>
      <c r="O20" s="264">
        <v>22</v>
      </c>
      <c r="P20" s="420">
        <v>24</v>
      </c>
      <c r="Q20" s="717">
        <v>21</v>
      </c>
      <c r="R20" s="420">
        <v>23</v>
      </c>
      <c r="S20" s="420">
        <v>23</v>
      </c>
      <c r="T20" s="420">
        <v>22.870999999999999</v>
      </c>
      <c r="U20" s="420">
        <v>27.885000000000002</v>
      </c>
      <c r="V20" s="420">
        <v>27.8</v>
      </c>
      <c r="W20" s="420">
        <v>29.904</v>
      </c>
      <c r="X20" s="420">
        <v>31.318000000000001</v>
      </c>
      <c r="Y20" s="717">
        <v>23.818000000000001</v>
      </c>
      <c r="Z20" s="420">
        <v>23.547999999999998</v>
      </c>
      <c r="AA20" s="420">
        <v>18.600999999999999</v>
      </c>
      <c r="AB20" s="717">
        <v>14.89</v>
      </c>
      <c r="AC20" s="420">
        <v>15.159000000000001</v>
      </c>
      <c r="AD20" s="420">
        <v>16.466999999999999</v>
      </c>
      <c r="AE20" s="717">
        <v>13.502000000000001</v>
      </c>
      <c r="AF20" s="420">
        <v>16.475000000000001</v>
      </c>
      <c r="AG20" s="420">
        <v>15.727</v>
      </c>
      <c r="AH20" s="420">
        <v>15.157999999999999</v>
      </c>
      <c r="AI20" s="420">
        <v>17.431999999999999</v>
      </c>
      <c r="AJ20" s="1039"/>
      <c r="AK20" s="1039"/>
      <c r="AL20" s="1039"/>
      <c r="AM20" s="1039"/>
      <c r="AN20" s="1039"/>
      <c r="AO20" s="1039"/>
      <c r="AP20" s="1039"/>
      <c r="AQ20" s="1039"/>
      <c r="AR20" s="1039"/>
      <c r="AS20" s="1039"/>
      <c r="AT20" s="1039"/>
      <c r="AU20" s="1039"/>
      <c r="AV20" s="1039"/>
      <c r="AW20" s="1039"/>
      <c r="AX20" s="1039"/>
      <c r="AY20" s="1033"/>
    </row>
    <row r="21" spans="1:51">
      <c r="A21" s="3" t="s">
        <v>3</v>
      </c>
      <c r="B21" s="2">
        <v>0</v>
      </c>
      <c r="C21" s="196">
        <v>16</v>
      </c>
      <c r="D21" s="205">
        <v>34</v>
      </c>
      <c r="E21" s="204">
        <v>25</v>
      </c>
      <c r="F21" s="208">
        <v>35</v>
      </c>
      <c r="G21" s="205">
        <v>19</v>
      </c>
      <c r="H21" s="206">
        <v>21</v>
      </c>
      <c r="I21" s="205">
        <v>18</v>
      </c>
      <c r="J21" s="206">
        <v>14</v>
      </c>
      <c r="K21" s="206">
        <v>12</v>
      </c>
      <c r="L21" s="205">
        <v>9</v>
      </c>
      <c r="M21" s="262">
        <v>18</v>
      </c>
      <c r="N21" s="262">
        <v>19</v>
      </c>
      <c r="O21" s="262">
        <v>17</v>
      </c>
      <c r="P21" s="421">
        <v>18</v>
      </c>
      <c r="Q21" s="423">
        <v>16</v>
      </c>
      <c r="R21" s="421">
        <v>17</v>
      </c>
      <c r="S21" s="421">
        <v>17</v>
      </c>
      <c r="T21" s="421">
        <v>16.991</v>
      </c>
      <c r="U21" s="423">
        <v>17.265000000000001</v>
      </c>
      <c r="V21" s="421">
        <v>23.398</v>
      </c>
      <c r="W21" s="421">
        <v>23.256</v>
      </c>
      <c r="X21" s="421">
        <v>19.234000000000002</v>
      </c>
      <c r="Y21" s="421">
        <v>20.86</v>
      </c>
      <c r="Z21" s="421">
        <v>19.155999999999999</v>
      </c>
      <c r="AA21" s="421">
        <v>24.207000000000001</v>
      </c>
      <c r="AB21" s="423">
        <v>20.047000000000001</v>
      </c>
      <c r="AC21" s="421">
        <v>18.331</v>
      </c>
      <c r="AD21" s="421">
        <v>19.356999999999999</v>
      </c>
      <c r="AE21" s="421">
        <v>18.623000000000001</v>
      </c>
      <c r="AF21" s="421">
        <v>25.884</v>
      </c>
      <c r="AG21" s="421">
        <v>14.3</v>
      </c>
      <c r="AH21" s="421">
        <v>15.787000000000001</v>
      </c>
      <c r="AI21" s="421">
        <v>18.344000000000001</v>
      </c>
      <c r="AJ21" s="1040"/>
      <c r="AK21" s="1040"/>
      <c r="AL21" s="1040"/>
      <c r="AM21" s="1040"/>
      <c r="AN21" s="1040"/>
      <c r="AO21" s="1040"/>
      <c r="AP21" s="1040"/>
      <c r="AQ21" s="1040"/>
      <c r="AR21" s="1040"/>
      <c r="AS21" s="1040"/>
      <c r="AT21" s="1040"/>
      <c r="AU21" s="1040"/>
      <c r="AV21" s="1040"/>
      <c r="AW21" s="1040"/>
      <c r="AX21" s="1040"/>
      <c r="AY21" s="1034"/>
    </row>
    <row r="22" spans="1:51">
      <c r="A22" s="3" t="s">
        <v>4</v>
      </c>
      <c r="B22" s="2">
        <v>9</v>
      </c>
      <c r="C22" s="195">
        <v>10</v>
      </c>
      <c r="D22" s="205">
        <v>13</v>
      </c>
      <c r="E22" s="203">
        <v>14</v>
      </c>
      <c r="F22" s="208">
        <v>15</v>
      </c>
      <c r="G22" s="206">
        <v>18</v>
      </c>
      <c r="H22" s="206">
        <v>15</v>
      </c>
      <c r="I22" s="206">
        <v>16</v>
      </c>
      <c r="J22" s="206">
        <v>11</v>
      </c>
      <c r="K22" s="205">
        <v>8</v>
      </c>
      <c r="L22" s="205">
        <v>8</v>
      </c>
      <c r="M22" s="262">
        <v>19</v>
      </c>
      <c r="N22" s="262">
        <v>20</v>
      </c>
      <c r="O22" s="262">
        <v>14</v>
      </c>
      <c r="P22" s="421">
        <v>14</v>
      </c>
      <c r="Q22" s="421">
        <v>18</v>
      </c>
      <c r="R22" s="421">
        <v>17</v>
      </c>
      <c r="S22" s="515">
        <v>19</v>
      </c>
      <c r="T22" s="421">
        <v>13.859</v>
      </c>
      <c r="U22" s="421">
        <v>16.501000000000001</v>
      </c>
      <c r="V22" s="421">
        <v>19.387</v>
      </c>
      <c r="W22" s="421">
        <v>19.779</v>
      </c>
      <c r="X22" s="421">
        <v>21.318000000000001</v>
      </c>
      <c r="Y22" s="423">
        <v>16.905000000000001</v>
      </c>
      <c r="Z22" s="421">
        <v>15.127000000000001</v>
      </c>
      <c r="AA22" s="421">
        <v>13.284000000000001</v>
      </c>
      <c r="AB22" s="421">
        <v>11.981999999999999</v>
      </c>
      <c r="AC22" s="421">
        <v>16.561</v>
      </c>
      <c r="AD22" s="421">
        <v>16.347999999999999</v>
      </c>
      <c r="AE22" s="423">
        <v>11.827</v>
      </c>
      <c r="AF22" s="423">
        <v>11.08</v>
      </c>
      <c r="AG22" s="421">
        <v>9.9670000000000005</v>
      </c>
      <c r="AH22" s="421">
        <v>11.095000000000001</v>
      </c>
      <c r="AI22" s="421">
        <v>11.632</v>
      </c>
      <c r="AJ22" s="1040"/>
      <c r="AK22" s="1040"/>
      <c r="AL22" s="1040"/>
      <c r="AM22" s="1040"/>
      <c r="AN22" s="1040"/>
      <c r="AO22" s="1040"/>
      <c r="AP22" s="1040"/>
      <c r="AQ22" s="1040"/>
      <c r="AR22" s="1040"/>
      <c r="AS22" s="1040"/>
      <c r="AT22" s="1040"/>
      <c r="AU22" s="1040"/>
      <c r="AV22" s="1040"/>
      <c r="AW22" s="1040"/>
      <c r="AX22" s="1040"/>
      <c r="AY22" s="1034"/>
    </row>
    <row r="23" spans="1:51">
      <c r="A23" s="3" t="s">
        <v>5</v>
      </c>
      <c r="B23" s="2">
        <v>14</v>
      </c>
      <c r="C23" s="196">
        <v>21</v>
      </c>
      <c r="D23" s="205">
        <v>20</v>
      </c>
      <c r="E23" s="203">
        <v>25</v>
      </c>
      <c r="F23" s="208">
        <v>28</v>
      </c>
      <c r="G23" s="206">
        <v>29</v>
      </c>
      <c r="H23" s="206">
        <v>26</v>
      </c>
      <c r="I23" s="205">
        <v>22</v>
      </c>
      <c r="J23" s="206">
        <v>21</v>
      </c>
      <c r="K23" s="206">
        <v>14</v>
      </c>
      <c r="L23" s="205">
        <v>12</v>
      </c>
      <c r="M23" s="262">
        <v>29</v>
      </c>
      <c r="N23" s="262">
        <v>33</v>
      </c>
      <c r="O23" s="262">
        <v>29</v>
      </c>
      <c r="P23" s="423">
        <v>25</v>
      </c>
      <c r="Q23" s="421">
        <v>23</v>
      </c>
      <c r="R23" s="421">
        <v>24</v>
      </c>
      <c r="S23" s="515">
        <v>25</v>
      </c>
      <c r="T23" s="421">
        <v>21.100999999999999</v>
      </c>
      <c r="U23" s="421">
        <v>26.31</v>
      </c>
      <c r="V23" s="421">
        <v>28.765999999999998</v>
      </c>
      <c r="W23" s="421">
        <v>29.831</v>
      </c>
      <c r="X23" s="421">
        <v>23.512</v>
      </c>
      <c r="Y23" s="421">
        <v>26.398</v>
      </c>
      <c r="Z23" s="421">
        <v>27.137</v>
      </c>
      <c r="AA23" s="421">
        <v>28.038</v>
      </c>
      <c r="AB23" s="421">
        <v>27.89</v>
      </c>
      <c r="AC23" s="421">
        <v>21.939</v>
      </c>
      <c r="AD23" s="421">
        <v>19.378</v>
      </c>
      <c r="AE23" s="421">
        <v>17.933</v>
      </c>
      <c r="AF23" s="421">
        <v>22.114999999999998</v>
      </c>
      <c r="AG23" s="421">
        <v>21.335999999999999</v>
      </c>
      <c r="AH23" s="421">
        <v>26.946000000000002</v>
      </c>
      <c r="AI23" s="421">
        <v>20.449000000000002</v>
      </c>
      <c r="AJ23" s="1040"/>
      <c r="AK23" s="1040"/>
      <c r="AL23" s="1040"/>
      <c r="AM23" s="1040"/>
      <c r="AN23" s="1040"/>
      <c r="AO23" s="1040"/>
      <c r="AP23" s="1040"/>
      <c r="AQ23" s="1040"/>
      <c r="AR23" s="1040"/>
      <c r="AS23" s="1040"/>
      <c r="AT23" s="1040"/>
      <c r="AU23" s="1040"/>
      <c r="AV23" s="1040"/>
      <c r="AW23" s="1040"/>
      <c r="AX23" s="1040"/>
      <c r="AY23" s="1034"/>
    </row>
    <row r="24" spans="1:51">
      <c r="A24" s="3" t="s">
        <v>6</v>
      </c>
      <c r="B24" s="2">
        <v>5</v>
      </c>
      <c r="C24" s="32">
        <v>14</v>
      </c>
      <c r="D24" s="206">
        <v>15</v>
      </c>
      <c r="E24" s="204">
        <v>14</v>
      </c>
      <c r="F24" s="205">
        <v>16</v>
      </c>
      <c r="G24" s="206">
        <v>16</v>
      </c>
      <c r="H24" s="206">
        <v>16</v>
      </c>
      <c r="I24" s="206">
        <v>16</v>
      </c>
      <c r="J24" s="206">
        <v>14</v>
      </c>
      <c r="K24" s="205">
        <v>12</v>
      </c>
      <c r="L24" s="205">
        <v>9</v>
      </c>
      <c r="M24" s="262">
        <v>18</v>
      </c>
      <c r="N24" s="262">
        <v>21</v>
      </c>
      <c r="O24" s="262">
        <v>18</v>
      </c>
      <c r="P24" s="421">
        <v>18</v>
      </c>
      <c r="Q24" s="421">
        <v>21</v>
      </c>
      <c r="R24" s="421">
        <v>17</v>
      </c>
      <c r="S24" s="515">
        <v>19</v>
      </c>
      <c r="T24" s="421">
        <v>15.715</v>
      </c>
      <c r="U24" s="421">
        <v>20.49</v>
      </c>
      <c r="V24" s="423">
        <v>19.189</v>
      </c>
      <c r="W24" s="421">
        <v>19.306000000000001</v>
      </c>
      <c r="X24" s="421">
        <v>15.763999999999999</v>
      </c>
      <c r="Y24" s="421">
        <v>15.794</v>
      </c>
      <c r="Z24" s="421">
        <v>16.478999999999999</v>
      </c>
      <c r="AA24" s="421">
        <v>16.856000000000002</v>
      </c>
      <c r="AB24" s="423">
        <v>14.122999999999999</v>
      </c>
      <c r="AC24" s="421">
        <v>15.442</v>
      </c>
      <c r="AD24" s="421">
        <v>15.465</v>
      </c>
      <c r="AE24" s="421">
        <v>14.672000000000001</v>
      </c>
      <c r="AF24" s="421">
        <v>15.87</v>
      </c>
      <c r="AG24" s="421">
        <v>12.808</v>
      </c>
      <c r="AH24" s="421">
        <v>14.349</v>
      </c>
      <c r="AI24" s="421">
        <v>14.542999999999999</v>
      </c>
      <c r="AJ24" s="1040"/>
      <c r="AK24" s="1040"/>
      <c r="AL24" s="1040"/>
      <c r="AM24" s="1040"/>
      <c r="AN24" s="1040"/>
      <c r="AO24" s="1040"/>
      <c r="AP24" s="1040"/>
      <c r="AQ24" s="1040"/>
      <c r="AR24" s="1040"/>
      <c r="AS24" s="1040"/>
      <c r="AT24" s="1040"/>
      <c r="AU24" s="1040"/>
      <c r="AV24" s="1040"/>
      <c r="AW24" s="1040"/>
      <c r="AX24" s="1040"/>
      <c r="AY24" s="1034"/>
    </row>
    <row r="25" spans="1:51">
      <c r="A25" s="3" t="s">
        <v>7</v>
      </c>
      <c r="B25" s="2">
        <v>9</v>
      </c>
      <c r="C25" s="32">
        <v>8</v>
      </c>
      <c r="D25" s="206">
        <v>11</v>
      </c>
      <c r="E25" s="204">
        <v>9</v>
      </c>
      <c r="F25" s="206">
        <v>9</v>
      </c>
      <c r="G25" s="206">
        <v>11</v>
      </c>
      <c r="H25" s="206">
        <v>11</v>
      </c>
      <c r="I25" s="206">
        <v>12</v>
      </c>
      <c r="J25" s="206">
        <v>14</v>
      </c>
      <c r="K25" s="205">
        <v>10</v>
      </c>
      <c r="L25" s="206">
        <v>10</v>
      </c>
      <c r="M25" s="262">
        <v>16</v>
      </c>
      <c r="N25" s="262">
        <v>17</v>
      </c>
      <c r="O25" s="262">
        <v>10</v>
      </c>
      <c r="P25" s="421">
        <v>11</v>
      </c>
      <c r="Q25" s="421">
        <v>12</v>
      </c>
      <c r="R25" s="421">
        <v>12</v>
      </c>
      <c r="S25" s="515">
        <v>13</v>
      </c>
      <c r="T25" s="421">
        <v>12.525</v>
      </c>
      <c r="U25" s="421">
        <v>14.24</v>
      </c>
      <c r="V25" s="421">
        <v>14.743</v>
      </c>
      <c r="W25" s="421">
        <v>16.05</v>
      </c>
      <c r="X25" s="421">
        <v>14.441000000000001</v>
      </c>
      <c r="Y25" s="421">
        <v>13.865</v>
      </c>
      <c r="Z25" s="421">
        <v>12.047000000000001</v>
      </c>
      <c r="AA25" s="421">
        <v>13.653</v>
      </c>
      <c r="AB25" s="423">
        <v>14.451000000000001</v>
      </c>
      <c r="AC25" s="421">
        <v>12.073</v>
      </c>
      <c r="AD25" s="421">
        <v>11.273</v>
      </c>
      <c r="AE25" s="421">
        <v>10.664999999999999</v>
      </c>
      <c r="AF25" s="421">
        <v>13.603</v>
      </c>
      <c r="AG25" s="421">
        <v>12.842000000000001</v>
      </c>
      <c r="AH25" s="421">
        <v>13.958</v>
      </c>
      <c r="AI25" s="421">
        <v>15.173999999999999</v>
      </c>
      <c r="AJ25" s="1040"/>
      <c r="AK25" s="1040"/>
      <c r="AL25" s="1040"/>
      <c r="AM25" s="1040"/>
      <c r="AN25" s="1040"/>
      <c r="AO25" s="1040"/>
      <c r="AP25" s="1040"/>
      <c r="AQ25" s="1040"/>
      <c r="AR25" s="1040"/>
      <c r="AS25" s="1040"/>
      <c r="AT25" s="1040"/>
      <c r="AU25" s="1040"/>
      <c r="AV25" s="1040"/>
      <c r="AW25" s="1040"/>
      <c r="AX25" s="1040"/>
      <c r="AY25" s="1034"/>
    </row>
    <row r="26" spans="1:51">
      <c r="A26" s="3" t="s">
        <v>8</v>
      </c>
      <c r="B26" s="2">
        <v>3</v>
      </c>
      <c r="C26" s="32">
        <v>2</v>
      </c>
      <c r="D26" s="206">
        <v>0</v>
      </c>
      <c r="E26" s="203">
        <v>0</v>
      </c>
      <c r="F26" s="206">
        <v>2</v>
      </c>
      <c r="G26" s="206">
        <v>6</v>
      </c>
      <c r="H26" s="206">
        <v>6</v>
      </c>
      <c r="I26" s="206">
        <v>5</v>
      </c>
      <c r="J26" s="206">
        <v>5</v>
      </c>
      <c r="K26" s="206">
        <v>5</v>
      </c>
      <c r="L26" s="206">
        <v>6</v>
      </c>
      <c r="M26" s="262">
        <v>11</v>
      </c>
      <c r="N26" s="262">
        <v>10</v>
      </c>
      <c r="O26" s="262">
        <v>6</v>
      </c>
      <c r="P26" s="423">
        <v>5</v>
      </c>
      <c r="Q26" s="421">
        <v>6</v>
      </c>
      <c r="R26" s="421">
        <v>6</v>
      </c>
      <c r="S26" s="515">
        <v>7</v>
      </c>
      <c r="T26" s="421">
        <v>5.6</v>
      </c>
      <c r="U26" s="421">
        <v>8.1790000000000003</v>
      </c>
      <c r="V26" s="423">
        <v>5.0599999999999996</v>
      </c>
      <c r="W26" s="421">
        <v>4.6529999999999996</v>
      </c>
      <c r="X26" s="421">
        <v>3.4319999999999999</v>
      </c>
      <c r="Y26" s="421">
        <v>3.1869999999999998</v>
      </c>
      <c r="Z26" s="421">
        <v>4.53</v>
      </c>
      <c r="AA26" s="421">
        <v>6.2779999999999996</v>
      </c>
      <c r="AB26" s="421">
        <v>5.0199999999999996</v>
      </c>
      <c r="AC26" s="421">
        <v>4.5519999999999996</v>
      </c>
      <c r="AD26" s="421">
        <v>3.9729999999999999</v>
      </c>
      <c r="AE26" s="421">
        <v>5.7329999999999997</v>
      </c>
      <c r="AF26" s="421">
        <v>8.9290000000000003</v>
      </c>
      <c r="AG26" s="421">
        <v>4.6609999999999996</v>
      </c>
      <c r="AH26" s="421">
        <v>6.0449999999999999</v>
      </c>
      <c r="AI26" s="421">
        <v>6.8070000000000004</v>
      </c>
      <c r="AJ26" s="1040"/>
      <c r="AK26" s="1040"/>
      <c r="AL26" s="1040"/>
      <c r="AM26" s="1040"/>
      <c r="AN26" s="1040"/>
      <c r="AO26" s="1040"/>
      <c r="AP26" s="1040"/>
      <c r="AQ26" s="1040"/>
      <c r="AR26" s="1040"/>
      <c r="AS26" s="1040"/>
      <c r="AT26" s="1040"/>
      <c r="AU26" s="1040"/>
      <c r="AV26" s="1040"/>
      <c r="AW26" s="1040"/>
      <c r="AX26" s="1040"/>
      <c r="AY26" s="1034"/>
    </row>
    <row r="27" spans="1:51">
      <c r="A27" s="3" t="s">
        <v>9</v>
      </c>
      <c r="B27" s="12">
        <v>6</v>
      </c>
      <c r="C27" s="237">
        <v>0.6</v>
      </c>
      <c r="D27" s="206">
        <v>0</v>
      </c>
      <c r="E27" s="203">
        <v>0</v>
      </c>
      <c r="F27" s="206">
        <v>4</v>
      </c>
      <c r="G27" s="206">
        <v>7</v>
      </c>
      <c r="H27" s="206">
        <v>9</v>
      </c>
      <c r="I27" s="206">
        <v>8</v>
      </c>
      <c r="J27" s="206">
        <v>7</v>
      </c>
      <c r="K27" s="206">
        <v>6</v>
      </c>
      <c r="L27" s="206">
        <v>7</v>
      </c>
      <c r="M27" s="262">
        <v>12</v>
      </c>
      <c r="N27" s="262">
        <v>13</v>
      </c>
      <c r="O27" s="262">
        <v>7</v>
      </c>
      <c r="P27" s="423">
        <v>6</v>
      </c>
      <c r="Q27" s="421">
        <v>6</v>
      </c>
      <c r="R27" s="421">
        <v>6</v>
      </c>
      <c r="S27" s="421">
        <v>5</v>
      </c>
      <c r="T27" s="421">
        <v>4.9630000000000001</v>
      </c>
      <c r="U27" s="421">
        <v>7.2329999999999997</v>
      </c>
      <c r="V27" s="421">
        <v>6.556</v>
      </c>
      <c r="W27" s="421">
        <v>6.3070000000000004</v>
      </c>
      <c r="X27" s="421">
        <v>5.28</v>
      </c>
      <c r="Y27" s="421">
        <v>5.5129999999999999</v>
      </c>
      <c r="Z27" s="421">
        <v>4.282</v>
      </c>
      <c r="AA27" s="421">
        <v>5.4450000000000003</v>
      </c>
      <c r="AB27" s="421">
        <v>5.5830000000000002</v>
      </c>
      <c r="AC27" s="421">
        <v>5.468</v>
      </c>
      <c r="AD27" s="421">
        <v>2.2469999999999999</v>
      </c>
      <c r="AE27" s="421">
        <v>5.5149999999999997</v>
      </c>
      <c r="AF27" s="421">
        <v>6.8639999999999999</v>
      </c>
      <c r="AG27" s="421">
        <v>5.9729999999999999</v>
      </c>
      <c r="AH27" s="421">
        <v>7.8659999999999997</v>
      </c>
      <c r="AI27" s="421">
        <v>5.5529999999999999</v>
      </c>
      <c r="AJ27" s="1041"/>
      <c r="AK27" s="1041"/>
      <c r="AL27" s="1041"/>
      <c r="AM27" s="1041"/>
      <c r="AN27" s="1041"/>
      <c r="AO27" s="1041"/>
      <c r="AP27" s="1041"/>
      <c r="AQ27" s="1041"/>
      <c r="AR27" s="1041"/>
      <c r="AS27" s="1041"/>
      <c r="AT27" s="1041"/>
      <c r="AU27" s="1041"/>
      <c r="AV27" s="1041"/>
      <c r="AW27" s="1041"/>
      <c r="AX27" s="1041"/>
      <c r="AY27" s="1035"/>
    </row>
    <row r="28" spans="1:51">
      <c r="A28" s="3" t="s">
        <v>10</v>
      </c>
      <c r="B28" s="2">
        <v>11</v>
      </c>
      <c r="C28" s="195">
        <v>6</v>
      </c>
      <c r="D28" s="205">
        <v>7</v>
      </c>
      <c r="E28" s="203">
        <v>2</v>
      </c>
      <c r="F28" s="206">
        <v>5</v>
      </c>
      <c r="G28" s="206">
        <v>12</v>
      </c>
      <c r="H28" s="206">
        <v>10</v>
      </c>
      <c r="I28" s="206">
        <v>8</v>
      </c>
      <c r="J28" s="206">
        <v>12</v>
      </c>
      <c r="K28" s="206">
        <v>5</v>
      </c>
      <c r="L28" s="206">
        <v>8</v>
      </c>
      <c r="M28" s="262">
        <v>12</v>
      </c>
      <c r="N28" s="262">
        <v>17</v>
      </c>
      <c r="O28" s="262">
        <v>15</v>
      </c>
      <c r="P28" s="423">
        <v>8</v>
      </c>
      <c r="Q28" s="421">
        <v>7</v>
      </c>
      <c r="R28" s="421">
        <v>7</v>
      </c>
      <c r="S28" s="421">
        <v>6</v>
      </c>
      <c r="T28" s="421">
        <v>7.431</v>
      </c>
      <c r="U28" s="421">
        <v>7.5439999999999996</v>
      </c>
      <c r="V28" s="423">
        <v>6.9859999999999998</v>
      </c>
      <c r="W28" s="421">
        <v>6.2519999999999998</v>
      </c>
      <c r="X28" s="421">
        <v>7.8259999999999996</v>
      </c>
      <c r="Y28" s="421">
        <v>6.9050000000000002</v>
      </c>
      <c r="Z28" s="421">
        <v>6.4349999999999996</v>
      </c>
      <c r="AA28" s="421">
        <v>6.7430000000000003</v>
      </c>
      <c r="AB28" s="421">
        <v>6.0670000000000002</v>
      </c>
      <c r="AC28" s="421">
        <v>6.1660000000000004</v>
      </c>
      <c r="AD28" s="421">
        <v>6.8659999999999997</v>
      </c>
      <c r="AE28" s="421">
        <v>5.8490000000000002</v>
      </c>
      <c r="AF28" s="421">
        <v>6.6310000000000002</v>
      </c>
      <c r="AG28" s="421">
        <v>6.3760000000000003</v>
      </c>
      <c r="AH28" s="421">
        <v>7.1719999999999997</v>
      </c>
      <c r="AI28" s="421">
        <v>7.226</v>
      </c>
      <c r="AJ28" s="1040"/>
      <c r="AK28" s="1040"/>
      <c r="AL28" s="1040"/>
      <c r="AM28" s="1040"/>
      <c r="AN28" s="1040"/>
      <c r="AO28" s="1040"/>
      <c r="AP28" s="1040"/>
      <c r="AQ28" s="1040"/>
      <c r="AR28" s="1040"/>
      <c r="AS28" s="1040"/>
      <c r="AT28" s="1040"/>
      <c r="AU28" s="1040"/>
      <c r="AV28" s="1040"/>
      <c r="AW28" s="1040"/>
      <c r="AX28" s="1040"/>
      <c r="AY28" s="1034"/>
    </row>
    <row r="29" spans="1:51" ht="15.75" thickBot="1">
      <c r="A29" s="6" t="s">
        <v>11</v>
      </c>
      <c r="B29" s="9">
        <v>3</v>
      </c>
      <c r="C29" s="202">
        <v>6</v>
      </c>
      <c r="D29" s="213">
        <v>8</v>
      </c>
      <c r="E29" s="215">
        <v>8</v>
      </c>
      <c r="F29" s="212">
        <v>8</v>
      </c>
      <c r="G29" s="212">
        <v>8</v>
      </c>
      <c r="H29" s="212">
        <v>10</v>
      </c>
      <c r="I29" s="212">
        <v>8</v>
      </c>
      <c r="J29" s="212">
        <v>8</v>
      </c>
      <c r="K29" s="212">
        <v>8</v>
      </c>
      <c r="L29" s="212">
        <v>8</v>
      </c>
      <c r="M29" s="263">
        <v>13</v>
      </c>
      <c r="N29" s="263">
        <v>14</v>
      </c>
      <c r="O29" s="263">
        <v>10</v>
      </c>
      <c r="P29" s="424">
        <v>9</v>
      </c>
      <c r="Q29" s="422">
        <v>11</v>
      </c>
      <c r="R29" s="422">
        <v>10</v>
      </c>
      <c r="S29" s="516">
        <v>12</v>
      </c>
      <c r="T29" s="422">
        <v>10.782999999999999</v>
      </c>
      <c r="U29" s="422">
        <v>12.734</v>
      </c>
      <c r="V29" s="424">
        <v>11.335000000000001</v>
      </c>
      <c r="W29" s="422">
        <v>13.036</v>
      </c>
      <c r="X29" s="422">
        <v>11.18</v>
      </c>
      <c r="Y29" s="422">
        <v>10.869</v>
      </c>
      <c r="Z29" s="422">
        <v>7.7949999999999999</v>
      </c>
      <c r="AA29" s="422">
        <v>7.6769999999999996</v>
      </c>
      <c r="AB29" s="422">
        <v>7.492</v>
      </c>
      <c r="AC29" s="422">
        <v>7.4359999999999999</v>
      </c>
      <c r="AD29" s="422">
        <v>6.44</v>
      </c>
      <c r="AE29" s="422">
        <v>6.3419999999999996</v>
      </c>
      <c r="AF29" s="422">
        <v>7.867</v>
      </c>
      <c r="AG29" s="422">
        <v>8.7080000000000002</v>
      </c>
      <c r="AH29" s="422">
        <v>9.3989999999999991</v>
      </c>
      <c r="AI29" s="422">
        <v>7.5810000000000004</v>
      </c>
      <c r="AJ29" s="1040"/>
      <c r="AK29" s="1040"/>
      <c r="AL29" s="1040"/>
      <c r="AM29" s="1040"/>
      <c r="AN29" s="1040"/>
      <c r="AO29" s="1040"/>
      <c r="AP29" s="1040"/>
      <c r="AQ29" s="1040"/>
      <c r="AR29" s="1040"/>
      <c r="AS29" s="1040"/>
      <c r="AT29" s="1040"/>
      <c r="AU29" s="1040"/>
      <c r="AV29" s="1040"/>
      <c r="AW29" s="1040"/>
      <c r="AX29" s="1040"/>
      <c r="AY29" s="1034"/>
    </row>
    <row r="30" spans="1:51" ht="15.75">
      <c r="A30" s="944" t="s">
        <v>12</v>
      </c>
      <c r="B30" s="225">
        <v>9</v>
      </c>
      <c r="C30" s="217">
        <v>15</v>
      </c>
      <c r="D30" s="239">
        <v>20</v>
      </c>
      <c r="E30" s="220">
        <v>19</v>
      </c>
      <c r="F30" s="239">
        <v>22</v>
      </c>
      <c r="G30" s="222">
        <v>20</v>
      </c>
      <c r="H30" s="221">
        <v>19</v>
      </c>
      <c r="I30" s="221">
        <v>18</v>
      </c>
      <c r="J30" s="221">
        <v>15</v>
      </c>
      <c r="K30" s="221">
        <v>12</v>
      </c>
      <c r="L30" s="222">
        <v>10</v>
      </c>
      <c r="M30" s="264">
        <v>21</v>
      </c>
      <c r="N30" s="264">
        <v>24</v>
      </c>
      <c r="O30" s="264">
        <v>19</v>
      </c>
      <c r="P30" s="420">
        <v>19</v>
      </c>
      <c r="Q30" s="420">
        <v>20</v>
      </c>
      <c r="R30" s="420">
        <v>19</v>
      </c>
      <c r="S30" s="420">
        <v>20</v>
      </c>
      <c r="T30" s="420">
        <v>17.757999999999999</v>
      </c>
      <c r="U30" s="420">
        <v>21.02</v>
      </c>
      <c r="V30" s="420">
        <v>23.138000000000002</v>
      </c>
      <c r="W30" s="420">
        <v>23.494</v>
      </c>
      <c r="X30" s="420">
        <v>20.966000000000001</v>
      </c>
      <c r="Y30" s="420">
        <v>19.922999999999998</v>
      </c>
      <c r="Z30" s="420">
        <v>19.591000000000001</v>
      </c>
      <c r="AA30" s="420">
        <v>19.766999999999999</v>
      </c>
      <c r="AB30" s="420">
        <v>16.916</v>
      </c>
      <c r="AC30" s="420">
        <v>17.338000000000001</v>
      </c>
      <c r="AD30" s="420">
        <v>17.321999999999999</v>
      </c>
      <c r="AE30" s="717">
        <v>15.331</v>
      </c>
      <c r="AF30" s="420">
        <v>17.866</v>
      </c>
      <c r="AG30" s="420">
        <v>14.49</v>
      </c>
      <c r="AH30" s="420">
        <v>16.006</v>
      </c>
      <c r="AI30" s="420">
        <v>16.391999999999999</v>
      </c>
      <c r="AJ30" s="1042"/>
      <c r="AK30" s="1042"/>
      <c r="AL30" s="1042"/>
      <c r="AM30" s="1042"/>
      <c r="AN30" s="1042"/>
      <c r="AO30" s="1042"/>
      <c r="AP30" s="1042"/>
      <c r="AQ30" s="1042"/>
      <c r="AR30" s="1042"/>
      <c r="AS30" s="1042"/>
      <c r="AT30" s="1042"/>
      <c r="AU30" s="1042"/>
      <c r="AV30" s="1042"/>
      <c r="AW30" s="1042"/>
      <c r="AX30" s="1042"/>
      <c r="AY30" s="1036"/>
    </row>
    <row r="31" spans="1:51" ht="16.5" thickBot="1">
      <c r="A31" s="945" t="s">
        <v>13</v>
      </c>
      <c r="B31" s="2">
        <v>6</v>
      </c>
      <c r="C31" s="32">
        <v>5</v>
      </c>
      <c r="D31" s="208">
        <v>6</v>
      </c>
      <c r="E31" s="204">
        <v>5</v>
      </c>
      <c r="F31" s="208">
        <v>7</v>
      </c>
      <c r="G31" s="208">
        <v>9</v>
      </c>
      <c r="H31" s="206">
        <v>9</v>
      </c>
      <c r="I31" s="206">
        <v>9</v>
      </c>
      <c r="J31" s="206">
        <v>9</v>
      </c>
      <c r="K31" s="206">
        <v>7</v>
      </c>
      <c r="L31" s="206">
        <v>8</v>
      </c>
      <c r="M31" s="262">
        <v>14</v>
      </c>
      <c r="N31" s="262">
        <v>15</v>
      </c>
      <c r="O31" s="262">
        <v>10</v>
      </c>
      <c r="P31" s="421">
        <v>8</v>
      </c>
      <c r="Q31" s="421">
        <v>9</v>
      </c>
      <c r="R31" s="421">
        <v>9</v>
      </c>
      <c r="S31" s="421">
        <v>9</v>
      </c>
      <c r="T31" s="421">
        <v>8.8840000000000003</v>
      </c>
      <c r="U31" s="421">
        <v>10.739000000000001</v>
      </c>
      <c r="V31" s="421">
        <v>9.6809999999999992</v>
      </c>
      <c r="W31" s="421">
        <v>10.183</v>
      </c>
      <c r="X31" s="421">
        <v>9.2460000000000004</v>
      </c>
      <c r="Y31" s="421">
        <v>8.9969999999999999</v>
      </c>
      <c r="Z31" s="421">
        <v>7.641</v>
      </c>
      <c r="AA31" s="421">
        <v>8.4030000000000005</v>
      </c>
      <c r="AB31" s="421">
        <v>7.65</v>
      </c>
      <c r="AC31" s="421">
        <v>7.4660000000000002</v>
      </c>
      <c r="AD31" s="421">
        <v>6.5890000000000004</v>
      </c>
      <c r="AE31" s="421">
        <v>7.1360000000000001</v>
      </c>
      <c r="AF31" s="421">
        <v>9.1470000000000002</v>
      </c>
      <c r="AG31" s="421">
        <v>8.3030000000000008</v>
      </c>
      <c r="AH31" s="421">
        <v>9.4179999999999993</v>
      </c>
      <c r="AI31" s="421">
        <v>9.1010000000000009</v>
      </c>
      <c r="AJ31" s="1043"/>
      <c r="AK31" s="1043"/>
      <c r="AL31" s="1043"/>
      <c r="AM31" s="1043"/>
      <c r="AN31" s="1043"/>
      <c r="AO31" s="1043"/>
      <c r="AP31" s="1043"/>
      <c r="AQ31" s="1043"/>
      <c r="AR31" s="1043"/>
      <c r="AS31" s="1043"/>
      <c r="AT31" s="1043"/>
      <c r="AU31" s="1043"/>
      <c r="AV31" s="1043"/>
      <c r="AW31" s="1043"/>
      <c r="AX31" s="1043"/>
      <c r="AY31" s="1037"/>
    </row>
    <row r="32" spans="1:51" ht="18.75" thickBot="1">
      <c r="A32" s="946" t="s">
        <v>14</v>
      </c>
      <c r="B32" s="9">
        <v>8</v>
      </c>
      <c r="C32" s="189">
        <v>12</v>
      </c>
      <c r="D32" s="211">
        <v>15</v>
      </c>
      <c r="E32" s="238">
        <v>14</v>
      </c>
      <c r="F32" s="211">
        <v>16</v>
      </c>
      <c r="G32" s="211">
        <v>16</v>
      </c>
      <c r="H32" s="212">
        <v>16</v>
      </c>
      <c r="I32" s="212">
        <v>15</v>
      </c>
      <c r="J32" s="213">
        <v>13</v>
      </c>
      <c r="K32" s="213">
        <v>10</v>
      </c>
      <c r="L32" s="212">
        <v>9</v>
      </c>
      <c r="M32" s="265">
        <v>19</v>
      </c>
      <c r="N32" s="265">
        <v>21</v>
      </c>
      <c r="O32" s="263">
        <v>16</v>
      </c>
      <c r="P32" s="422">
        <v>16</v>
      </c>
      <c r="Q32" s="422">
        <v>16</v>
      </c>
      <c r="R32" s="424">
        <v>16</v>
      </c>
      <c r="S32" s="424">
        <v>16</v>
      </c>
      <c r="T32" s="424">
        <v>14.707000000000001</v>
      </c>
      <c r="U32" s="422">
        <v>17.358000000000001</v>
      </c>
      <c r="V32" s="516">
        <v>18.363</v>
      </c>
      <c r="W32" s="516">
        <v>19.989000000000001</v>
      </c>
      <c r="X32" s="424">
        <v>17.059999999999999</v>
      </c>
      <c r="Y32" s="424">
        <v>16.498000000000001</v>
      </c>
      <c r="Z32" s="422">
        <v>15.548999999999999</v>
      </c>
      <c r="AA32" s="422">
        <v>16.094999999999999</v>
      </c>
      <c r="AB32" s="424">
        <v>13.874000000000001</v>
      </c>
      <c r="AC32" s="424">
        <v>14.096</v>
      </c>
      <c r="AD32" s="422">
        <v>13.692</v>
      </c>
      <c r="AE32" s="422">
        <v>12.599</v>
      </c>
      <c r="AF32" s="516">
        <v>14.875999999999999</v>
      </c>
      <c r="AG32" s="422">
        <v>12.573</v>
      </c>
      <c r="AH32" s="422">
        <v>13.965</v>
      </c>
      <c r="AI32" s="422">
        <v>13.962</v>
      </c>
      <c r="AJ32" s="1044"/>
      <c r="AK32" s="1044"/>
      <c r="AL32" s="1044"/>
      <c r="AM32" s="1044"/>
      <c r="AN32" s="1044"/>
      <c r="AO32" s="1044"/>
      <c r="AP32" s="1044"/>
      <c r="AQ32" s="1044"/>
      <c r="AR32" s="1044"/>
      <c r="AS32" s="1044"/>
      <c r="AT32" s="1044"/>
      <c r="AU32" s="1044"/>
      <c r="AV32" s="1044"/>
      <c r="AW32" s="1044"/>
      <c r="AX32" s="1044"/>
      <c r="AY32" s="1038"/>
    </row>
    <row r="33" spans="1:51" ht="15.75" thickBot="1"/>
    <row r="34" spans="1:51" ht="15.75" thickBot="1">
      <c r="A34" s="1505" t="s">
        <v>265</v>
      </c>
      <c r="B34" s="1506"/>
      <c r="C34" s="1506"/>
      <c r="D34" s="1506"/>
      <c r="E34" s="1506"/>
      <c r="F34" s="1506"/>
      <c r="G34" s="1506"/>
      <c r="H34" s="1506"/>
      <c r="I34" s="1506"/>
      <c r="J34" s="1506"/>
      <c r="K34" s="1506"/>
      <c r="L34" s="1506"/>
      <c r="M34" s="1506"/>
      <c r="N34" s="1506"/>
      <c r="O34" s="1506"/>
      <c r="P34" s="1506"/>
      <c r="Q34" s="1506"/>
      <c r="R34" s="1506"/>
      <c r="S34" s="1506"/>
      <c r="T34" s="1506"/>
      <c r="U34" s="1506"/>
      <c r="V34" s="1506"/>
      <c r="W34" s="1506"/>
      <c r="X34" s="1506"/>
      <c r="Y34" s="1506"/>
      <c r="Z34" s="1506"/>
      <c r="AA34" s="1506"/>
      <c r="AB34" s="1506"/>
      <c r="AC34" s="1506"/>
      <c r="AD34" s="1506"/>
      <c r="AE34" s="1506"/>
      <c r="AF34" s="1506"/>
      <c r="AG34" s="1506"/>
      <c r="AH34" s="1506"/>
      <c r="AI34" s="1506"/>
      <c r="AJ34" s="1506"/>
      <c r="AK34" s="1506"/>
      <c r="AL34" s="1506"/>
      <c r="AM34" s="1506"/>
      <c r="AN34" s="1506"/>
      <c r="AO34" s="1506"/>
      <c r="AP34" s="1506"/>
      <c r="AQ34" s="1506"/>
      <c r="AR34" s="1506"/>
      <c r="AS34" s="1506"/>
      <c r="AT34" s="1506"/>
      <c r="AU34" s="1506"/>
      <c r="AV34" s="1506"/>
      <c r="AW34" s="1506"/>
      <c r="AX34" s="1506"/>
      <c r="AY34" s="1507"/>
    </row>
    <row r="35" spans="1:51" ht="15.75" thickBot="1">
      <c r="A35" s="1050" t="s">
        <v>1</v>
      </c>
      <c r="B35" s="1063">
        <v>3</v>
      </c>
      <c r="C35" s="1063">
        <v>4</v>
      </c>
      <c r="D35" s="1063">
        <v>5</v>
      </c>
      <c r="E35" s="1063">
        <v>6</v>
      </c>
      <c r="F35" s="1063">
        <v>7</v>
      </c>
      <c r="G35" s="1063">
        <v>8</v>
      </c>
      <c r="H35" s="1063">
        <v>9</v>
      </c>
      <c r="I35" s="1063">
        <v>10</v>
      </c>
      <c r="J35" s="1063">
        <v>11</v>
      </c>
      <c r="K35" s="1063">
        <v>12</v>
      </c>
      <c r="L35" s="1063">
        <v>13</v>
      </c>
      <c r="M35" s="1118">
        <v>14</v>
      </c>
      <c r="N35" s="1063">
        <v>15</v>
      </c>
      <c r="O35" s="1118">
        <v>16</v>
      </c>
      <c r="P35" s="1118">
        <v>17</v>
      </c>
      <c r="Q35" s="1118">
        <v>18</v>
      </c>
      <c r="R35" s="1118">
        <v>19</v>
      </c>
      <c r="S35" s="1118">
        <v>20</v>
      </c>
      <c r="T35" s="1118">
        <v>21</v>
      </c>
      <c r="U35" s="1118">
        <v>22</v>
      </c>
      <c r="V35" s="1063">
        <v>23</v>
      </c>
      <c r="W35" s="1118">
        <v>24</v>
      </c>
      <c r="X35" s="1118">
        <v>25</v>
      </c>
      <c r="Y35" s="1118">
        <v>26</v>
      </c>
      <c r="Z35" s="1118">
        <v>27</v>
      </c>
      <c r="AA35" s="1118">
        <v>28</v>
      </c>
      <c r="AB35" s="1118">
        <v>29</v>
      </c>
      <c r="AC35" s="1063">
        <v>30</v>
      </c>
      <c r="AD35" s="1063">
        <v>31</v>
      </c>
      <c r="AE35" s="1064">
        <v>32</v>
      </c>
      <c r="AF35" s="1065">
        <v>33</v>
      </c>
      <c r="AG35" s="1065">
        <v>34</v>
      </c>
      <c r="AH35" s="1065">
        <v>35</v>
      </c>
      <c r="AI35" s="1065">
        <v>36</v>
      </c>
      <c r="AJ35" s="1118">
        <v>37</v>
      </c>
      <c r="AK35" s="1063">
        <v>38</v>
      </c>
      <c r="AL35" s="1063">
        <v>39</v>
      </c>
      <c r="AM35" s="1064">
        <v>40</v>
      </c>
      <c r="AN35" s="1065">
        <v>41</v>
      </c>
      <c r="AO35" s="1065">
        <v>42</v>
      </c>
      <c r="AP35" s="1065">
        <v>43</v>
      </c>
      <c r="AQ35" s="1065">
        <v>44</v>
      </c>
      <c r="AR35" s="1118">
        <v>45</v>
      </c>
      <c r="AS35" s="1063">
        <v>46</v>
      </c>
      <c r="AT35" s="1063">
        <v>47</v>
      </c>
      <c r="AU35" s="1064">
        <v>48</v>
      </c>
      <c r="AV35" s="1065">
        <v>49</v>
      </c>
      <c r="AW35" s="1065">
        <v>50</v>
      </c>
      <c r="AX35" s="1065">
        <v>51</v>
      </c>
      <c r="AY35" s="1117">
        <v>52</v>
      </c>
    </row>
    <row r="36" spans="1:51">
      <c r="A36" s="5" t="s">
        <v>2</v>
      </c>
      <c r="B36" s="165">
        <v>746</v>
      </c>
      <c r="C36" s="165">
        <v>768</v>
      </c>
      <c r="D36" s="34">
        <v>777</v>
      </c>
      <c r="E36" s="952">
        <v>876</v>
      </c>
      <c r="F36" s="186">
        <v>801</v>
      </c>
      <c r="G36" s="952">
        <v>891</v>
      </c>
      <c r="H36" s="952">
        <v>886</v>
      </c>
      <c r="I36" s="952">
        <v>911</v>
      </c>
      <c r="J36" s="1027">
        <v>736</v>
      </c>
      <c r="K36" s="1027">
        <v>501</v>
      </c>
      <c r="L36" s="952">
        <v>508</v>
      </c>
      <c r="M36" s="75">
        <v>1041</v>
      </c>
      <c r="N36" s="75">
        <v>1041</v>
      </c>
      <c r="O36" s="75">
        <v>898</v>
      </c>
      <c r="P36" s="504">
        <v>1004</v>
      </c>
      <c r="Q36" s="1028">
        <v>928</v>
      </c>
      <c r="R36" s="1028">
        <v>871</v>
      </c>
      <c r="S36" s="75">
        <v>967</v>
      </c>
      <c r="T36" s="504">
        <v>965</v>
      </c>
      <c r="U36" s="504">
        <v>1152</v>
      </c>
      <c r="V36" s="504">
        <v>1167</v>
      </c>
      <c r="W36" s="504">
        <v>1224</v>
      </c>
      <c r="X36" s="504">
        <v>1144</v>
      </c>
      <c r="Y36" s="504">
        <v>1111</v>
      </c>
      <c r="Z36" s="504">
        <v>1049</v>
      </c>
      <c r="AA36" s="1029">
        <v>937</v>
      </c>
      <c r="AB36" s="504">
        <v>910</v>
      </c>
      <c r="AC36" s="504">
        <v>795</v>
      </c>
      <c r="AD36" s="504">
        <v>876</v>
      </c>
      <c r="AE36" s="504">
        <v>862</v>
      </c>
      <c r="AF36" s="504">
        <v>945</v>
      </c>
      <c r="AG36" s="504">
        <v>855</v>
      </c>
      <c r="AH36" s="504">
        <v>841</v>
      </c>
      <c r="AI36" s="504">
        <v>970</v>
      </c>
      <c r="AJ36" s="1078"/>
      <c r="AK36" s="1078"/>
      <c r="AL36" s="1078"/>
      <c r="AM36" s="1078"/>
      <c r="AN36" s="1078"/>
      <c r="AO36" s="1078"/>
      <c r="AP36" s="1078"/>
      <c r="AQ36" s="1078"/>
      <c r="AR36" s="1078"/>
      <c r="AS36" s="1078"/>
      <c r="AT36" s="1078"/>
      <c r="AU36" s="1078"/>
      <c r="AV36" s="1078"/>
      <c r="AW36" s="1078"/>
      <c r="AX36" s="1078"/>
      <c r="AY36" s="1079"/>
    </row>
    <row r="37" spans="1:51">
      <c r="A37" s="3" t="s">
        <v>3</v>
      </c>
      <c r="B37" s="2"/>
      <c r="C37" s="2">
        <v>711</v>
      </c>
      <c r="D37" s="1255">
        <v>1526</v>
      </c>
      <c r="E37" s="242">
        <v>1305</v>
      </c>
      <c r="F37" s="1255">
        <v>1414</v>
      </c>
      <c r="G37" s="242">
        <v>1185</v>
      </c>
      <c r="H37" s="240">
        <v>1391</v>
      </c>
      <c r="I37" s="242">
        <v>1184</v>
      </c>
      <c r="J37" s="242">
        <v>924</v>
      </c>
      <c r="K37" s="240">
        <v>687</v>
      </c>
      <c r="L37" s="240">
        <v>532</v>
      </c>
      <c r="M37" s="273">
        <v>1008</v>
      </c>
      <c r="N37" s="273">
        <v>1241</v>
      </c>
      <c r="O37" s="273">
        <v>1104</v>
      </c>
      <c r="P37" s="285">
        <v>1140</v>
      </c>
      <c r="Q37" s="273">
        <v>1275</v>
      </c>
      <c r="R37" s="273">
        <v>1296</v>
      </c>
      <c r="S37" s="273">
        <v>1365</v>
      </c>
      <c r="T37" s="285">
        <v>1140</v>
      </c>
      <c r="U37" s="285">
        <v>1334</v>
      </c>
      <c r="V37" s="285">
        <v>1432</v>
      </c>
      <c r="W37" s="285">
        <v>1570</v>
      </c>
      <c r="X37" s="284">
        <v>1342</v>
      </c>
      <c r="Y37" s="863">
        <v>1459</v>
      </c>
      <c r="Z37" s="912">
        <v>1373</v>
      </c>
      <c r="AA37" s="285">
        <v>1472</v>
      </c>
      <c r="AB37" s="285">
        <v>1322</v>
      </c>
      <c r="AC37" s="285">
        <v>1235</v>
      </c>
      <c r="AD37" s="285">
        <v>1251</v>
      </c>
      <c r="AE37" s="285">
        <v>1152</v>
      </c>
      <c r="AF37" s="285">
        <v>1422</v>
      </c>
      <c r="AG37" s="285">
        <v>1160</v>
      </c>
      <c r="AH37" s="285">
        <v>1252</v>
      </c>
      <c r="AI37" s="285">
        <v>1273</v>
      </c>
      <c r="AJ37" s="1080"/>
      <c r="AK37" s="1080"/>
      <c r="AL37" s="1080"/>
      <c r="AM37" s="1080"/>
      <c r="AN37" s="1080"/>
      <c r="AO37" s="1080"/>
      <c r="AP37" s="1080"/>
      <c r="AQ37" s="1080"/>
      <c r="AR37" s="1080"/>
      <c r="AS37" s="1080"/>
      <c r="AT37" s="1080"/>
      <c r="AU37" s="1080"/>
      <c r="AV37" s="1080"/>
      <c r="AW37" s="1080"/>
      <c r="AX37" s="1080"/>
      <c r="AY37" s="1081"/>
    </row>
    <row r="38" spans="1:51">
      <c r="A38" s="3" t="s">
        <v>4</v>
      </c>
      <c r="B38" s="2">
        <v>590</v>
      </c>
      <c r="C38" s="2">
        <v>547</v>
      </c>
      <c r="D38" s="1255">
        <v>733</v>
      </c>
      <c r="E38" s="242">
        <v>731</v>
      </c>
      <c r="F38" s="1255">
        <v>817</v>
      </c>
      <c r="G38" s="240">
        <v>829</v>
      </c>
      <c r="H38" s="240">
        <v>838</v>
      </c>
      <c r="I38" s="240">
        <v>894</v>
      </c>
      <c r="J38" s="242">
        <v>610</v>
      </c>
      <c r="K38" s="242">
        <v>499</v>
      </c>
      <c r="L38" s="240">
        <v>479</v>
      </c>
      <c r="M38" s="273">
        <v>932</v>
      </c>
      <c r="N38" s="273">
        <v>1003</v>
      </c>
      <c r="O38" s="273">
        <v>758</v>
      </c>
      <c r="P38" s="285">
        <v>752</v>
      </c>
      <c r="Q38" s="273">
        <v>869</v>
      </c>
      <c r="R38" s="76">
        <v>783</v>
      </c>
      <c r="S38" s="273">
        <v>895</v>
      </c>
      <c r="T38" s="285">
        <v>762</v>
      </c>
      <c r="U38" s="285">
        <v>868</v>
      </c>
      <c r="V38" s="285">
        <v>984</v>
      </c>
      <c r="W38" s="285">
        <v>973</v>
      </c>
      <c r="X38" s="285">
        <v>986</v>
      </c>
      <c r="Y38" s="284">
        <v>947</v>
      </c>
      <c r="Z38" s="285">
        <v>849</v>
      </c>
      <c r="AA38" s="285">
        <v>708</v>
      </c>
      <c r="AB38" s="285">
        <v>687</v>
      </c>
      <c r="AC38" s="285">
        <v>681</v>
      </c>
      <c r="AD38" s="285">
        <v>689</v>
      </c>
      <c r="AE38" s="285">
        <v>675</v>
      </c>
      <c r="AF38" s="285">
        <v>718</v>
      </c>
      <c r="AG38" s="285">
        <v>687</v>
      </c>
      <c r="AH38" s="285">
        <v>732</v>
      </c>
      <c r="AI38" s="285">
        <v>654</v>
      </c>
      <c r="AJ38" s="1080"/>
      <c r="AK38" s="1080"/>
      <c r="AL38" s="1080"/>
      <c r="AM38" s="1080"/>
      <c r="AN38" s="1080"/>
      <c r="AO38" s="1080"/>
      <c r="AP38" s="1080"/>
      <c r="AQ38" s="1080"/>
      <c r="AR38" s="1080"/>
      <c r="AS38" s="1080"/>
      <c r="AT38" s="1080"/>
      <c r="AU38" s="1080"/>
      <c r="AV38" s="1080"/>
      <c r="AW38" s="1080"/>
      <c r="AX38" s="1080"/>
      <c r="AY38" s="1081"/>
    </row>
    <row r="39" spans="1:51">
      <c r="A39" s="3" t="s">
        <v>5</v>
      </c>
      <c r="B39" s="2">
        <v>778</v>
      </c>
      <c r="C39" s="2">
        <v>899</v>
      </c>
      <c r="D39" s="1255">
        <v>939</v>
      </c>
      <c r="E39" s="240">
        <v>1038</v>
      </c>
      <c r="F39" s="1255">
        <v>1072</v>
      </c>
      <c r="G39" s="240">
        <v>1083</v>
      </c>
      <c r="H39" s="240">
        <v>1149</v>
      </c>
      <c r="I39" s="242">
        <v>1001</v>
      </c>
      <c r="J39" s="242">
        <v>877</v>
      </c>
      <c r="K39" s="240">
        <v>706</v>
      </c>
      <c r="L39" s="240">
        <v>579</v>
      </c>
      <c r="M39" s="273">
        <v>1043</v>
      </c>
      <c r="N39" s="273">
        <v>1246</v>
      </c>
      <c r="O39" s="273">
        <v>1155</v>
      </c>
      <c r="P39" s="285">
        <v>1076</v>
      </c>
      <c r="Q39" s="273">
        <v>1172</v>
      </c>
      <c r="R39" s="273">
        <v>1196</v>
      </c>
      <c r="S39" s="273">
        <v>1200</v>
      </c>
      <c r="T39" s="285">
        <v>1131</v>
      </c>
      <c r="U39" s="285">
        <v>1212</v>
      </c>
      <c r="V39" s="285">
        <v>1247</v>
      </c>
      <c r="W39" s="285">
        <v>1350</v>
      </c>
      <c r="X39" s="285">
        <v>1198</v>
      </c>
      <c r="Y39" s="285">
        <v>1185</v>
      </c>
      <c r="Z39" s="285">
        <v>1187</v>
      </c>
      <c r="AA39" s="284">
        <v>1245</v>
      </c>
      <c r="AB39" s="285">
        <v>1126</v>
      </c>
      <c r="AC39" s="285">
        <v>1112</v>
      </c>
      <c r="AD39" s="285">
        <v>1180</v>
      </c>
      <c r="AE39" s="285">
        <v>1054</v>
      </c>
      <c r="AF39" s="285">
        <v>1226</v>
      </c>
      <c r="AG39" s="285">
        <v>1140</v>
      </c>
      <c r="AH39" s="285">
        <v>1133</v>
      </c>
      <c r="AI39" s="285">
        <v>1070</v>
      </c>
      <c r="AJ39" s="1080"/>
      <c r="AK39" s="1080"/>
      <c r="AL39" s="1080"/>
      <c r="AM39" s="1080"/>
      <c r="AN39" s="1080"/>
      <c r="AO39" s="1080"/>
      <c r="AP39" s="1080"/>
      <c r="AQ39" s="1080"/>
      <c r="AR39" s="1080"/>
      <c r="AS39" s="1080"/>
      <c r="AT39" s="1080"/>
      <c r="AU39" s="1080"/>
      <c r="AV39" s="1080"/>
      <c r="AW39" s="1080"/>
      <c r="AX39" s="1080"/>
      <c r="AY39" s="1081"/>
    </row>
    <row r="40" spans="1:51">
      <c r="A40" s="3" t="s">
        <v>6</v>
      </c>
      <c r="B40" s="2">
        <v>831</v>
      </c>
      <c r="C40" s="2">
        <v>1014</v>
      </c>
      <c r="D40" s="1255">
        <v>1036</v>
      </c>
      <c r="E40" s="240">
        <v>1087</v>
      </c>
      <c r="F40" s="1255">
        <v>1140</v>
      </c>
      <c r="G40" s="242">
        <v>1103</v>
      </c>
      <c r="H40" s="240">
        <v>1154</v>
      </c>
      <c r="I40" s="240">
        <v>1128</v>
      </c>
      <c r="J40" s="242">
        <v>931</v>
      </c>
      <c r="K40" s="242">
        <v>764</v>
      </c>
      <c r="L40" s="240">
        <v>632</v>
      </c>
      <c r="M40" s="273">
        <v>1184</v>
      </c>
      <c r="N40" s="273">
        <v>1277</v>
      </c>
      <c r="O40" s="273">
        <v>1067</v>
      </c>
      <c r="P40" s="285">
        <v>1126</v>
      </c>
      <c r="Q40" s="273">
        <v>1269</v>
      </c>
      <c r="R40" s="76">
        <v>1074</v>
      </c>
      <c r="S40" s="273">
        <v>1194</v>
      </c>
      <c r="T40" s="285">
        <v>1160</v>
      </c>
      <c r="U40" s="285">
        <v>1265</v>
      </c>
      <c r="V40" s="285">
        <v>1367</v>
      </c>
      <c r="W40" s="285">
        <v>1553</v>
      </c>
      <c r="X40" s="285">
        <v>1299</v>
      </c>
      <c r="Y40" s="863">
        <v>1392</v>
      </c>
      <c r="Z40" s="285">
        <v>1402</v>
      </c>
      <c r="AA40" s="285">
        <v>1386</v>
      </c>
      <c r="AB40" s="285">
        <v>1224</v>
      </c>
      <c r="AC40" s="285">
        <v>1294</v>
      </c>
      <c r="AD40" s="285">
        <v>1303</v>
      </c>
      <c r="AE40" s="285">
        <v>1263</v>
      </c>
      <c r="AF40" s="285">
        <v>1414</v>
      </c>
      <c r="AG40" s="285">
        <v>1139</v>
      </c>
      <c r="AH40" s="285">
        <v>1299</v>
      </c>
      <c r="AI40" s="285">
        <v>1163</v>
      </c>
      <c r="AJ40" s="1080"/>
      <c r="AK40" s="1080"/>
      <c r="AL40" s="1080"/>
      <c r="AM40" s="1080"/>
      <c r="AN40" s="1080"/>
      <c r="AO40" s="1080"/>
      <c r="AP40" s="1080"/>
      <c r="AQ40" s="1080"/>
      <c r="AR40" s="1080"/>
      <c r="AS40" s="1080"/>
      <c r="AT40" s="1080"/>
      <c r="AU40" s="1080"/>
      <c r="AV40" s="1080"/>
      <c r="AW40" s="1080"/>
      <c r="AX40" s="1080"/>
      <c r="AY40" s="1081"/>
    </row>
    <row r="41" spans="1:51">
      <c r="A41" s="3" t="s">
        <v>7</v>
      </c>
      <c r="B41" s="2">
        <v>497</v>
      </c>
      <c r="C41" s="2">
        <v>466</v>
      </c>
      <c r="D41" s="1255">
        <v>514</v>
      </c>
      <c r="E41" s="242">
        <v>510</v>
      </c>
      <c r="F41" s="31">
        <v>541</v>
      </c>
      <c r="G41" s="240">
        <v>601</v>
      </c>
      <c r="H41" s="240">
        <v>559</v>
      </c>
      <c r="I41" s="240">
        <v>555</v>
      </c>
      <c r="J41" s="240">
        <v>584</v>
      </c>
      <c r="K41" s="242">
        <v>521</v>
      </c>
      <c r="L41" s="240">
        <v>534</v>
      </c>
      <c r="M41" s="273">
        <v>710</v>
      </c>
      <c r="N41" s="273">
        <v>754</v>
      </c>
      <c r="O41" s="273">
        <v>535</v>
      </c>
      <c r="P41" s="285">
        <v>490</v>
      </c>
      <c r="Q41" s="273">
        <v>580</v>
      </c>
      <c r="R41" s="273">
        <v>599</v>
      </c>
      <c r="S41" s="273">
        <v>666</v>
      </c>
      <c r="T41" s="285">
        <v>633</v>
      </c>
      <c r="U41" s="285">
        <v>742</v>
      </c>
      <c r="V41" s="285">
        <v>717</v>
      </c>
      <c r="W41" s="285">
        <v>632</v>
      </c>
      <c r="X41" s="285">
        <v>659</v>
      </c>
      <c r="Y41" s="285">
        <v>627</v>
      </c>
      <c r="Z41" s="285">
        <v>541</v>
      </c>
      <c r="AA41" s="285">
        <v>478</v>
      </c>
      <c r="AB41" s="285">
        <v>480</v>
      </c>
      <c r="AC41" s="285">
        <v>426</v>
      </c>
      <c r="AD41" s="285">
        <v>430</v>
      </c>
      <c r="AE41" s="285">
        <v>461</v>
      </c>
      <c r="AF41" s="285">
        <v>596</v>
      </c>
      <c r="AG41" s="285">
        <v>556</v>
      </c>
      <c r="AH41" s="285">
        <v>591</v>
      </c>
      <c r="AI41" s="285">
        <v>638</v>
      </c>
      <c r="AJ41" s="1080"/>
      <c r="AK41" s="1080"/>
      <c r="AL41" s="1080"/>
      <c r="AM41" s="1080"/>
      <c r="AN41" s="1080"/>
      <c r="AO41" s="1080"/>
      <c r="AP41" s="1080"/>
      <c r="AQ41" s="1080"/>
      <c r="AR41" s="1080"/>
      <c r="AS41" s="1080"/>
      <c r="AT41" s="1080"/>
      <c r="AU41" s="1080"/>
      <c r="AV41" s="1080"/>
      <c r="AW41" s="1080"/>
      <c r="AX41" s="1080"/>
      <c r="AY41" s="1081"/>
    </row>
    <row r="42" spans="1:51">
      <c r="A42" s="3" t="s">
        <v>8</v>
      </c>
      <c r="B42" s="2">
        <v>75</v>
      </c>
      <c r="C42" s="2">
        <v>54</v>
      </c>
      <c r="D42" s="1255"/>
      <c r="E42" s="240"/>
      <c r="F42" s="1255">
        <v>41</v>
      </c>
      <c r="G42" s="240">
        <v>157</v>
      </c>
      <c r="H42" s="240">
        <v>147</v>
      </c>
      <c r="I42" s="240">
        <v>102</v>
      </c>
      <c r="J42" s="240">
        <v>115</v>
      </c>
      <c r="K42" s="240">
        <v>129</v>
      </c>
      <c r="L42" s="240">
        <v>137</v>
      </c>
      <c r="M42" s="273">
        <v>220</v>
      </c>
      <c r="N42" s="273">
        <v>228</v>
      </c>
      <c r="O42" s="273">
        <v>123</v>
      </c>
      <c r="P42" s="285">
        <v>130</v>
      </c>
      <c r="Q42" s="273">
        <v>141</v>
      </c>
      <c r="R42" s="273">
        <v>167</v>
      </c>
      <c r="S42" s="273">
        <v>175</v>
      </c>
      <c r="T42" s="285">
        <v>144</v>
      </c>
      <c r="U42" s="285">
        <v>184</v>
      </c>
      <c r="V42" s="285">
        <v>139</v>
      </c>
      <c r="W42" s="285">
        <v>124</v>
      </c>
      <c r="X42" s="285">
        <v>97</v>
      </c>
      <c r="Y42" s="285">
        <v>90</v>
      </c>
      <c r="Z42" s="285">
        <v>109</v>
      </c>
      <c r="AA42" s="285">
        <v>132</v>
      </c>
      <c r="AB42" s="285">
        <v>140</v>
      </c>
      <c r="AC42" s="285">
        <v>152</v>
      </c>
      <c r="AD42" s="285">
        <v>121</v>
      </c>
      <c r="AE42" s="285">
        <v>183</v>
      </c>
      <c r="AF42" s="285">
        <v>219</v>
      </c>
      <c r="AG42" s="285">
        <v>156</v>
      </c>
      <c r="AH42" s="285">
        <v>147</v>
      </c>
      <c r="AI42" s="285">
        <v>182</v>
      </c>
      <c r="AJ42" s="1080"/>
      <c r="AK42" s="1080"/>
      <c r="AL42" s="1080"/>
      <c r="AM42" s="1080"/>
      <c r="AN42" s="1080"/>
      <c r="AO42" s="1080"/>
      <c r="AP42" s="1080"/>
      <c r="AQ42" s="1080"/>
      <c r="AR42" s="1080"/>
      <c r="AS42" s="1080"/>
      <c r="AT42" s="1080"/>
      <c r="AU42" s="1080"/>
      <c r="AV42" s="1080"/>
      <c r="AW42" s="1080"/>
      <c r="AX42" s="1080"/>
      <c r="AY42" s="1081"/>
    </row>
    <row r="43" spans="1:51">
      <c r="A43" s="3" t="s">
        <v>9</v>
      </c>
      <c r="B43" s="12">
        <v>140</v>
      </c>
      <c r="C43" s="12">
        <v>24</v>
      </c>
      <c r="D43" s="1246"/>
      <c r="E43" s="240"/>
      <c r="F43" s="1255">
        <v>95</v>
      </c>
      <c r="G43" s="240">
        <v>207</v>
      </c>
      <c r="H43" s="240">
        <v>240</v>
      </c>
      <c r="I43" s="240">
        <v>211</v>
      </c>
      <c r="J43" s="242">
        <v>181</v>
      </c>
      <c r="K43" s="240">
        <v>180</v>
      </c>
      <c r="L43" s="240">
        <v>186</v>
      </c>
      <c r="M43" s="273">
        <v>282</v>
      </c>
      <c r="N43" s="273">
        <v>314</v>
      </c>
      <c r="O43" s="273">
        <v>179</v>
      </c>
      <c r="P43" s="285">
        <v>162</v>
      </c>
      <c r="Q43" s="273">
        <v>166</v>
      </c>
      <c r="R43" s="273">
        <v>173</v>
      </c>
      <c r="S43" s="273">
        <v>215</v>
      </c>
      <c r="T43" s="285">
        <v>190</v>
      </c>
      <c r="U43" s="285">
        <v>195</v>
      </c>
      <c r="V43" s="285">
        <v>174</v>
      </c>
      <c r="W43" s="285">
        <v>166</v>
      </c>
      <c r="X43" s="285">
        <v>150</v>
      </c>
      <c r="Y43" s="285">
        <v>117</v>
      </c>
      <c r="Z43" s="285">
        <v>126</v>
      </c>
      <c r="AA43" s="285">
        <v>125</v>
      </c>
      <c r="AB43" s="285">
        <v>148</v>
      </c>
      <c r="AC43" s="285">
        <v>153</v>
      </c>
      <c r="AD43" s="285">
        <v>87</v>
      </c>
      <c r="AE43" s="285">
        <v>153</v>
      </c>
      <c r="AF43" s="285">
        <v>186</v>
      </c>
      <c r="AG43" s="285">
        <v>169</v>
      </c>
      <c r="AH43" s="285">
        <v>207</v>
      </c>
      <c r="AI43" s="285">
        <v>152</v>
      </c>
      <c r="AJ43" s="1080"/>
      <c r="AK43" s="1080"/>
      <c r="AL43" s="1080"/>
      <c r="AM43" s="1080"/>
      <c r="AN43" s="1080"/>
      <c r="AO43" s="1080"/>
      <c r="AP43" s="1080"/>
      <c r="AQ43" s="1080"/>
      <c r="AR43" s="1080"/>
      <c r="AS43" s="1080"/>
      <c r="AT43" s="1080"/>
      <c r="AU43" s="1080"/>
      <c r="AV43" s="1080"/>
      <c r="AW43" s="1080"/>
      <c r="AX43" s="1080"/>
      <c r="AY43" s="1081"/>
    </row>
    <row r="44" spans="1:51">
      <c r="A44" s="3" t="s">
        <v>10</v>
      </c>
      <c r="B44" s="2">
        <v>247</v>
      </c>
      <c r="C44" s="2">
        <v>174</v>
      </c>
      <c r="D44" s="1255">
        <v>213</v>
      </c>
      <c r="E44" s="240">
        <v>74</v>
      </c>
      <c r="F44" s="1255">
        <v>99</v>
      </c>
      <c r="G44" s="240">
        <v>317</v>
      </c>
      <c r="H44" s="240">
        <v>355</v>
      </c>
      <c r="I44" s="240">
        <v>244</v>
      </c>
      <c r="J44" s="240">
        <v>233</v>
      </c>
      <c r="K44" s="240">
        <v>142</v>
      </c>
      <c r="L44" s="240">
        <v>150</v>
      </c>
      <c r="M44" s="273">
        <v>298</v>
      </c>
      <c r="N44" s="273">
        <v>403</v>
      </c>
      <c r="O44" s="273">
        <v>280</v>
      </c>
      <c r="P44" s="285">
        <v>240</v>
      </c>
      <c r="Q44" s="273">
        <v>290</v>
      </c>
      <c r="R44" s="273">
        <v>273</v>
      </c>
      <c r="S44" s="273">
        <v>332</v>
      </c>
      <c r="T44" s="285">
        <v>294</v>
      </c>
      <c r="U44" s="285">
        <v>296</v>
      </c>
      <c r="V44" s="285">
        <v>260</v>
      </c>
      <c r="W44" s="285">
        <v>260</v>
      </c>
      <c r="X44" s="285">
        <v>268</v>
      </c>
      <c r="Y44" s="285">
        <v>241</v>
      </c>
      <c r="Z44" s="285">
        <v>242</v>
      </c>
      <c r="AA44" s="285">
        <v>239</v>
      </c>
      <c r="AB44" s="285">
        <v>230</v>
      </c>
      <c r="AC44" s="285">
        <v>207</v>
      </c>
      <c r="AD44" s="285">
        <v>218</v>
      </c>
      <c r="AE44" s="285">
        <v>235</v>
      </c>
      <c r="AF44" s="285">
        <v>231</v>
      </c>
      <c r="AG44" s="285">
        <v>228</v>
      </c>
      <c r="AH44" s="285">
        <v>242</v>
      </c>
      <c r="AI44" s="285">
        <v>262</v>
      </c>
      <c r="AJ44" s="1080"/>
      <c r="AK44" s="1080"/>
      <c r="AL44" s="1080"/>
      <c r="AM44" s="1080"/>
      <c r="AN44" s="1080"/>
      <c r="AO44" s="1080"/>
      <c r="AP44" s="1080"/>
      <c r="AQ44" s="1080"/>
      <c r="AR44" s="1080"/>
      <c r="AS44" s="1080"/>
      <c r="AT44" s="1080"/>
      <c r="AU44" s="1080"/>
      <c r="AV44" s="1080"/>
      <c r="AW44" s="1080"/>
      <c r="AX44" s="1080"/>
      <c r="AY44" s="1081"/>
    </row>
    <row r="45" spans="1:51" ht="15.75" thickBot="1">
      <c r="A45" s="6" t="s">
        <v>11</v>
      </c>
      <c r="B45" s="224">
        <v>227</v>
      </c>
      <c r="C45" s="224">
        <v>285</v>
      </c>
      <c r="D45" s="1445">
        <v>361</v>
      </c>
      <c r="E45" s="1446">
        <v>364</v>
      </c>
      <c r="F45" s="1445">
        <v>372</v>
      </c>
      <c r="G45" s="1447">
        <v>389</v>
      </c>
      <c r="H45" s="1447">
        <v>573</v>
      </c>
      <c r="I45" s="1447">
        <v>398</v>
      </c>
      <c r="J45" s="1447">
        <v>443</v>
      </c>
      <c r="K45" s="1447">
        <v>441</v>
      </c>
      <c r="L45" s="1447">
        <v>419</v>
      </c>
      <c r="M45" s="1448">
        <v>537</v>
      </c>
      <c r="N45" s="1448">
        <v>670</v>
      </c>
      <c r="O45" s="1448">
        <v>727</v>
      </c>
      <c r="P45" s="1449">
        <v>420</v>
      </c>
      <c r="Q45" s="1448">
        <v>505</v>
      </c>
      <c r="R45" s="1448">
        <v>499</v>
      </c>
      <c r="S45" s="1448">
        <v>523</v>
      </c>
      <c r="T45" s="1449">
        <v>509</v>
      </c>
      <c r="U45" s="1449">
        <v>575</v>
      </c>
      <c r="V45" s="1449">
        <v>523</v>
      </c>
      <c r="W45" s="1449">
        <v>531</v>
      </c>
      <c r="X45" s="1449">
        <v>509</v>
      </c>
      <c r="Y45" s="1449">
        <v>444</v>
      </c>
      <c r="Z45" s="1449">
        <v>383</v>
      </c>
      <c r="AA45" s="1449">
        <v>388</v>
      </c>
      <c r="AB45" s="1449">
        <v>397</v>
      </c>
      <c r="AC45" s="1449">
        <v>363</v>
      </c>
      <c r="AD45" s="1449">
        <v>349</v>
      </c>
      <c r="AE45" s="1449">
        <v>354</v>
      </c>
      <c r="AF45" s="1449">
        <v>461</v>
      </c>
      <c r="AG45" s="1449">
        <v>398</v>
      </c>
      <c r="AH45" s="1449">
        <v>408</v>
      </c>
      <c r="AI45" s="1449">
        <v>413</v>
      </c>
      <c r="AJ45" s="1450"/>
      <c r="AK45" s="1450"/>
      <c r="AL45" s="1450"/>
      <c r="AM45" s="1450"/>
      <c r="AN45" s="1450"/>
      <c r="AO45" s="1450"/>
      <c r="AP45" s="1450"/>
      <c r="AQ45" s="1450"/>
      <c r="AR45" s="1450"/>
      <c r="AS45" s="1450"/>
      <c r="AT45" s="1450"/>
      <c r="AU45" s="1450"/>
      <c r="AV45" s="1450"/>
      <c r="AW45" s="1450"/>
      <c r="AX45" s="1450"/>
      <c r="AY45" s="1451"/>
    </row>
    <row r="46" spans="1:51" ht="15.75">
      <c r="A46" s="944" t="s">
        <v>12</v>
      </c>
      <c r="B46" s="165">
        <v>3</v>
      </c>
      <c r="C46" s="165">
        <v>3939</v>
      </c>
      <c r="D46" s="34">
        <v>5011</v>
      </c>
      <c r="E46" s="1434">
        <v>5037</v>
      </c>
      <c r="F46" s="1435">
        <f>SUM(F36:F40)</f>
        <v>5244</v>
      </c>
      <c r="G46" s="1436">
        <v>5091</v>
      </c>
      <c r="H46" s="1437">
        <v>5418</v>
      </c>
      <c r="I46" s="1437">
        <v>5118</v>
      </c>
      <c r="J46" s="1436">
        <v>4078</v>
      </c>
      <c r="K46" s="1437">
        <v>3157</v>
      </c>
      <c r="L46" s="1436">
        <f>SUM(L36:L40)</f>
        <v>2730</v>
      </c>
      <c r="M46" s="1438">
        <v>5208</v>
      </c>
      <c r="N46" s="1438">
        <v>5808</v>
      </c>
      <c r="O46" s="1438">
        <v>4982</v>
      </c>
      <c r="P46" s="1439">
        <f>SUM(P36:P40)</f>
        <v>5098</v>
      </c>
      <c r="Q46" s="1438">
        <v>5513</v>
      </c>
      <c r="R46" s="1440">
        <f>SUM(R36:R40)</f>
        <v>5220</v>
      </c>
      <c r="S46" s="1438">
        <v>5621</v>
      </c>
      <c r="T46" s="1439">
        <v>5158</v>
      </c>
      <c r="U46" s="1439">
        <v>5831</v>
      </c>
      <c r="V46" s="1439">
        <v>6197</v>
      </c>
      <c r="W46" s="1439">
        <v>6670</v>
      </c>
      <c r="X46" s="1441">
        <v>5969</v>
      </c>
      <c r="Y46" s="1442">
        <v>6094</v>
      </c>
      <c r="Z46" s="1439">
        <v>5860</v>
      </c>
      <c r="AA46" s="1439">
        <v>5748</v>
      </c>
      <c r="AB46" s="1439">
        <v>5269</v>
      </c>
      <c r="AC46" s="1439">
        <v>5117</v>
      </c>
      <c r="AD46" s="1439">
        <v>5299</v>
      </c>
      <c r="AE46" s="1439">
        <v>5006</v>
      </c>
      <c r="AF46" s="1439">
        <v>5725</v>
      </c>
      <c r="AG46" s="1439">
        <v>4981</v>
      </c>
      <c r="AH46" s="1439">
        <v>5257</v>
      </c>
      <c r="AI46" s="1439">
        <v>5130</v>
      </c>
      <c r="AJ46" s="1443"/>
      <c r="AK46" s="1443"/>
      <c r="AL46" s="1443"/>
      <c r="AM46" s="1443"/>
      <c r="AN46" s="1443"/>
      <c r="AO46" s="1443"/>
      <c r="AP46" s="1443"/>
      <c r="AQ46" s="1443"/>
      <c r="AR46" s="1443"/>
      <c r="AS46" s="1443"/>
      <c r="AT46" s="1443"/>
      <c r="AU46" s="1443"/>
      <c r="AV46" s="1443"/>
      <c r="AW46" s="1443"/>
      <c r="AX46" s="1443"/>
      <c r="AY46" s="1444"/>
    </row>
    <row r="47" spans="1:51" ht="16.5" thickBot="1">
      <c r="A47" s="955" t="s">
        <v>13</v>
      </c>
      <c r="B47" s="9">
        <v>1</v>
      </c>
      <c r="C47" s="9">
        <v>1003</v>
      </c>
      <c r="D47" s="35">
        <v>1088</v>
      </c>
      <c r="E47" s="247">
        <v>948</v>
      </c>
      <c r="F47" s="233">
        <f>SUM(F41:F45)</f>
        <v>1148</v>
      </c>
      <c r="G47" s="300">
        <v>1671</v>
      </c>
      <c r="H47" s="301">
        <v>1874</v>
      </c>
      <c r="I47" s="301">
        <v>1510</v>
      </c>
      <c r="J47" s="301">
        <v>1556</v>
      </c>
      <c r="K47" s="301">
        <v>1413</v>
      </c>
      <c r="L47" s="301">
        <f>SUM(L41:L45)</f>
        <v>1426</v>
      </c>
      <c r="M47" s="302">
        <v>2047</v>
      </c>
      <c r="N47" s="302">
        <v>2369</v>
      </c>
      <c r="O47" s="302">
        <v>1844</v>
      </c>
      <c r="P47" s="578">
        <f>SUM(P41:P45)</f>
        <v>1442</v>
      </c>
      <c r="Q47" s="302">
        <v>1682</v>
      </c>
      <c r="R47" s="302">
        <f>SUM(R41:R45)</f>
        <v>1711</v>
      </c>
      <c r="S47" s="302">
        <v>1911</v>
      </c>
      <c r="T47" s="426">
        <v>1770</v>
      </c>
      <c r="U47" s="426">
        <v>1992</v>
      </c>
      <c r="V47" s="426">
        <v>1813</v>
      </c>
      <c r="W47" s="426">
        <v>1713</v>
      </c>
      <c r="X47" s="426">
        <v>1683</v>
      </c>
      <c r="Y47" s="578">
        <v>1519</v>
      </c>
      <c r="Z47" s="426">
        <v>1401</v>
      </c>
      <c r="AA47" s="426">
        <v>1362</v>
      </c>
      <c r="AB47" s="426">
        <v>1395</v>
      </c>
      <c r="AC47" s="426">
        <v>1301</v>
      </c>
      <c r="AD47" s="426">
        <v>1205</v>
      </c>
      <c r="AE47" s="426">
        <v>1386</v>
      </c>
      <c r="AF47" s="426">
        <v>1693</v>
      </c>
      <c r="AG47" s="426">
        <v>1507</v>
      </c>
      <c r="AH47" s="426">
        <v>1595</v>
      </c>
      <c r="AI47" s="426">
        <v>1647</v>
      </c>
      <c r="AJ47" s="1082"/>
      <c r="AK47" s="1082"/>
      <c r="AL47" s="1082"/>
      <c r="AM47" s="1082"/>
      <c r="AN47" s="1082"/>
      <c r="AO47" s="1082"/>
      <c r="AP47" s="1082"/>
      <c r="AQ47" s="1082"/>
      <c r="AR47" s="1082"/>
      <c r="AS47" s="1082"/>
      <c r="AT47" s="1082"/>
      <c r="AU47" s="1082"/>
      <c r="AV47" s="1082"/>
      <c r="AW47" s="1082"/>
      <c r="AX47" s="1082"/>
      <c r="AY47" s="1083"/>
    </row>
    <row r="48" spans="1:51" ht="18.75" thickBot="1">
      <c r="A48" s="965" t="s">
        <v>14</v>
      </c>
      <c r="B48" s="1452">
        <v>4</v>
      </c>
      <c r="C48" s="1452">
        <v>4942</v>
      </c>
      <c r="D48" s="967">
        <v>6099</v>
      </c>
      <c r="E48" s="1453">
        <v>5985</v>
      </c>
      <c r="F48" s="1454">
        <f>F46+F47</f>
        <v>6392</v>
      </c>
      <c r="G48" s="1455">
        <v>6762</v>
      </c>
      <c r="H48" s="1455">
        <v>7292</v>
      </c>
      <c r="I48" s="1453">
        <v>6628</v>
      </c>
      <c r="J48" s="1456">
        <v>5634</v>
      </c>
      <c r="K48" s="1453">
        <v>4570</v>
      </c>
      <c r="L48" s="1456">
        <f>L46+L47</f>
        <v>4156</v>
      </c>
      <c r="M48" s="1457">
        <f>M46+M47</f>
        <v>7255</v>
      </c>
      <c r="N48" s="1458">
        <v>8177</v>
      </c>
      <c r="O48" s="1457">
        <v>6826</v>
      </c>
      <c r="P48" s="1459">
        <f>P46+P47</f>
        <v>6540</v>
      </c>
      <c r="Q48" s="1457">
        <v>7195</v>
      </c>
      <c r="R48" s="1457">
        <f>R46+R47</f>
        <v>6931</v>
      </c>
      <c r="S48" s="1458">
        <v>7532</v>
      </c>
      <c r="T48" s="1460">
        <v>6928</v>
      </c>
      <c r="U48" s="1461">
        <v>7823</v>
      </c>
      <c r="V48" s="1459">
        <v>8010</v>
      </c>
      <c r="W48" s="1459">
        <v>8383</v>
      </c>
      <c r="X48" s="1459">
        <v>7652</v>
      </c>
      <c r="Y48" s="1460">
        <v>7613</v>
      </c>
      <c r="Z48" s="1460">
        <v>7261</v>
      </c>
      <c r="AA48" s="1460">
        <v>7110</v>
      </c>
      <c r="AB48" s="1459">
        <v>6664</v>
      </c>
      <c r="AC48" s="1459">
        <v>6418</v>
      </c>
      <c r="AD48" s="1459">
        <v>6504</v>
      </c>
      <c r="AE48" s="1459">
        <v>6392</v>
      </c>
      <c r="AF48" s="1459">
        <v>7418</v>
      </c>
      <c r="AG48" s="1459">
        <v>6488</v>
      </c>
      <c r="AH48" s="1459">
        <v>6852</v>
      </c>
      <c r="AI48" s="1459">
        <v>6777</v>
      </c>
      <c r="AJ48" s="1108"/>
      <c r="AK48" s="1108"/>
      <c r="AL48" s="1108"/>
      <c r="AM48" s="1108"/>
      <c r="AN48" s="1108"/>
      <c r="AO48" s="1108"/>
      <c r="AP48" s="1108"/>
      <c r="AQ48" s="1108"/>
      <c r="AR48" s="1108"/>
      <c r="AS48" s="1108"/>
      <c r="AT48" s="1108"/>
      <c r="AU48" s="1108"/>
      <c r="AV48" s="1108"/>
      <c r="AW48" s="1108"/>
      <c r="AX48" s="1108"/>
      <c r="AY48" s="1109"/>
    </row>
    <row r="49" spans="1:51" ht="15.75" thickBot="1"/>
    <row r="50" spans="1:51" ht="15.75" thickBot="1">
      <c r="A50" s="1511" t="s">
        <v>266</v>
      </c>
      <c r="B50" s="1512"/>
      <c r="C50" s="1512"/>
      <c r="D50" s="1512"/>
      <c r="E50" s="1512"/>
      <c r="F50" s="1512"/>
      <c r="G50" s="1512"/>
      <c r="H50" s="1512"/>
      <c r="I50" s="1512"/>
      <c r="J50" s="1512"/>
      <c r="K50" s="1512"/>
      <c r="L50" s="1512"/>
      <c r="M50" s="1512"/>
      <c r="N50" s="1512"/>
      <c r="O50" s="1512"/>
      <c r="P50" s="1512"/>
      <c r="Q50" s="1512"/>
      <c r="R50" s="1512"/>
      <c r="S50" s="1512"/>
      <c r="T50" s="1512"/>
      <c r="U50" s="1512"/>
      <c r="V50" s="1512"/>
      <c r="W50" s="1512"/>
      <c r="X50" s="1512"/>
      <c r="Y50" s="1512"/>
      <c r="Z50" s="1512"/>
      <c r="AA50" s="1512"/>
      <c r="AB50" s="1512"/>
      <c r="AC50" s="1512"/>
      <c r="AD50" s="1512"/>
      <c r="AE50" s="1512"/>
      <c r="AF50" s="1512"/>
      <c r="AG50" s="1512"/>
      <c r="AH50" s="1512"/>
      <c r="AI50" s="1512"/>
      <c r="AJ50" s="1512"/>
      <c r="AK50" s="1512"/>
      <c r="AL50" s="1512"/>
      <c r="AM50" s="1512"/>
      <c r="AN50" s="1512"/>
      <c r="AO50" s="1512"/>
      <c r="AP50" s="1512"/>
      <c r="AQ50" s="1512"/>
      <c r="AR50" s="1512"/>
      <c r="AS50" s="1512"/>
      <c r="AT50" s="1512"/>
      <c r="AU50" s="1512"/>
      <c r="AV50" s="1512"/>
      <c r="AW50" s="1512"/>
      <c r="AX50" s="1512"/>
      <c r="AY50" s="1513"/>
    </row>
    <row r="51" spans="1:51" ht="15.75" thickBot="1">
      <c r="A51" s="1050" t="s">
        <v>1</v>
      </c>
      <c r="B51" s="1063">
        <v>3</v>
      </c>
      <c r="C51" s="1063">
        <v>4</v>
      </c>
      <c r="D51" s="1063">
        <v>5</v>
      </c>
      <c r="E51" s="1063">
        <v>6</v>
      </c>
      <c r="F51" s="1063">
        <v>7</v>
      </c>
      <c r="G51" s="1063">
        <v>8</v>
      </c>
      <c r="H51" s="1063">
        <v>9</v>
      </c>
      <c r="I51" s="1063">
        <v>10</v>
      </c>
      <c r="J51" s="1063">
        <v>11</v>
      </c>
      <c r="K51" s="1063">
        <v>12</v>
      </c>
      <c r="L51" s="1063">
        <v>13</v>
      </c>
      <c r="M51" s="1118">
        <v>14</v>
      </c>
      <c r="N51" s="1063">
        <v>15</v>
      </c>
      <c r="O51" s="1118">
        <v>16</v>
      </c>
      <c r="P51" s="1118">
        <v>17</v>
      </c>
      <c r="Q51" s="1118">
        <v>18</v>
      </c>
      <c r="R51" s="1118">
        <v>19</v>
      </c>
      <c r="S51" s="1118">
        <v>20</v>
      </c>
      <c r="T51" s="1118">
        <v>21</v>
      </c>
      <c r="U51" s="1118">
        <v>22</v>
      </c>
      <c r="V51" s="1063">
        <v>23</v>
      </c>
      <c r="W51" s="1118">
        <v>24</v>
      </c>
      <c r="X51" s="1118">
        <v>25</v>
      </c>
      <c r="Y51" s="1118">
        <v>26</v>
      </c>
      <c r="Z51" s="1118">
        <v>27</v>
      </c>
      <c r="AA51" s="1118">
        <v>28</v>
      </c>
      <c r="AB51" s="1118">
        <v>29</v>
      </c>
      <c r="AC51" s="1063">
        <v>30</v>
      </c>
      <c r="AD51" s="1063">
        <v>31</v>
      </c>
      <c r="AE51" s="1064">
        <v>32</v>
      </c>
      <c r="AF51" s="1065">
        <v>33</v>
      </c>
      <c r="AG51" s="1065">
        <v>34</v>
      </c>
      <c r="AH51" s="1065">
        <v>35</v>
      </c>
      <c r="AI51" s="1065">
        <v>36</v>
      </c>
      <c r="AJ51" s="1118">
        <v>37</v>
      </c>
      <c r="AK51" s="1063">
        <v>38</v>
      </c>
      <c r="AL51" s="1063">
        <v>39</v>
      </c>
      <c r="AM51" s="1064">
        <v>40</v>
      </c>
      <c r="AN51" s="1065">
        <v>41</v>
      </c>
      <c r="AO51" s="1065">
        <v>42</v>
      </c>
      <c r="AP51" s="1065">
        <v>43</v>
      </c>
      <c r="AQ51" s="1065">
        <v>44</v>
      </c>
      <c r="AR51" s="1118">
        <v>45</v>
      </c>
      <c r="AS51" s="1063">
        <v>46</v>
      </c>
      <c r="AT51" s="1063">
        <v>47</v>
      </c>
      <c r="AU51" s="1064">
        <v>48</v>
      </c>
      <c r="AV51" s="1065">
        <v>49</v>
      </c>
      <c r="AW51" s="1065">
        <v>50</v>
      </c>
      <c r="AX51" s="1065">
        <v>51</v>
      </c>
      <c r="AY51" s="1117">
        <v>52</v>
      </c>
    </row>
    <row r="52" spans="1:51">
      <c r="A52" s="164" t="s">
        <v>2</v>
      </c>
      <c r="B52" s="26"/>
      <c r="C52" s="160">
        <v>3.06</v>
      </c>
      <c r="D52" s="160">
        <v>3.32</v>
      </c>
      <c r="E52" s="371">
        <v>3.2</v>
      </c>
      <c r="F52" s="297">
        <v>3.3</v>
      </c>
      <c r="G52" s="714">
        <v>3.5</v>
      </c>
      <c r="H52" s="77">
        <v>3.5</v>
      </c>
      <c r="I52" s="79">
        <v>3.1</v>
      </c>
      <c r="J52" s="77">
        <v>3.1</v>
      </c>
      <c r="K52" s="111">
        <v>3.6</v>
      </c>
      <c r="L52" s="157">
        <v>3.5</v>
      </c>
      <c r="M52" s="111">
        <v>3.4</v>
      </c>
      <c r="N52" s="167">
        <v>3.5</v>
      </c>
      <c r="O52" s="442">
        <v>3.6</v>
      </c>
      <c r="P52" s="440">
        <v>3.4</v>
      </c>
      <c r="Q52" s="168">
        <v>3.5</v>
      </c>
      <c r="R52" s="440">
        <v>3.8</v>
      </c>
      <c r="S52" s="440">
        <v>3.3</v>
      </c>
      <c r="T52" s="167">
        <v>3.3</v>
      </c>
      <c r="U52" s="167">
        <v>3.3</v>
      </c>
      <c r="V52" s="442">
        <v>3.3</v>
      </c>
      <c r="W52" s="780">
        <v>3.4</v>
      </c>
      <c r="X52" s="813">
        <v>3.6</v>
      </c>
      <c r="Y52" s="865">
        <v>3.4</v>
      </c>
      <c r="Z52" s="780">
        <v>3.3</v>
      </c>
      <c r="AA52" s="987">
        <v>2.9925999999999999</v>
      </c>
      <c r="AB52" s="1001">
        <v>3.1</v>
      </c>
      <c r="AC52" s="987">
        <v>3.3</v>
      </c>
      <c r="AD52" s="1045">
        <v>3.1</v>
      </c>
      <c r="AE52" s="1167">
        <v>2.9</v>
      </c>
      <c r="AF52" s="1167">
        <v>3.0291000000000001</v>
      </c>
      <c r="AG52" s="1167">
        <v>3.1000999999999999</v>
      </c>
      <c r="AH52" s="1278">
        <v>3</v>
      </c>
      <c r="AI52" s="1296">
        <v>2.9</v>
      </c>
      <c r="AJ52" s="1001">
        <v>3</v>
      </c>
      <c r="AK52" s="1167">
        <v>3</v>
      </c>
      <c r="AL52" s="1167">
        <v>2.9</v>
      </c>
      <c r="AM52" s="1167">
        <v>3</v>
      </c>
      <c r="AN52" s="1414"/>
      <c r="AO52" s="1414"/>
      <c r="AP52" s="1414"/>
      <c r="AQ52" s="1414"/>
      <c r="AR52" s="1414"/>
      <c r="AS52" s="1414"/>
      <c r="AT52" s="1414"/>
      <c r="AU52" s="1414"/>
      <c r="AV52" s="1414"/>
      <c r="AW52" s="1414"/>
      <c r="AX52" s="1414"/>
      <c r="AY52" s="1415"/>
    </row>
    <row r="53" spans="1:51">
      <c r="A53" s="3" t="s">
        <v>3</v>
      </c>
      <c r="B53" s="1"/>
      <c r="C53" s="42">
        <v>3.16</v>
      </c>
      <c r="D53" s="38">
        <v>3.19</v>
      </c>
      <c r="E53" s="53">
        <v>3.1</v>
      </c>
      <c r="F53" s="67">
        <v>3.1</v>
      </c>
      <c r="G53" s="38">
        <v>3</v>
      </c>
      <c r="H53" s="77">
        <v>2.9</v>
      </c>
      <c r="I53" s="79">
        <v>3.1</v>
      </c>
      <c r="J53" s="79">
        <v>3.2</v>
      </c>
      <c r="K53" s="112">
        <v>3.3</v>
      </c>
      <c r="L53" s="157">
        <v>3.2</v>
      </c>
      <c r="M53" s="111">
        <v>3.5</v>
      </c>
      <c r="N53" s="167">
        <v>3.1</v>
      </c>
      <c r="O53" s="440">
        <v>3.1</v>
      </c>
      <c r="P53" s="440">
        <v>2.9</v>
      </c>
      <c r="Q53" s="168">
        <v>3.1</v>
      </c>
      <c r="R53" s="440">
        <v>3.1</v>
      </c>
      <c r="S53" s="518">
        <v>3</v>
      </c>
      <c r="T53" s="167">
        <v>3.1</v>
      </c>
      <c r="U53" s="167">
        <v>2.9</v>
      </c>
      <c r="V53" s="440">
        <v>3</v>
      </c>
      <c r="W53" s="781">
        <v>3.1</v>
      </c>
      <c r="X53" s="815">
        <v>3</v>
      </c>
      <c r="Y53" s="817">
        <v>3</v>
      </c>
      <c r="Z53" s="889">
        <v>2.9</v>
      </c>
      <c r="AA53" s="782">
        <v>3.0264000000000002</v>
      </c>
      <c r="AB53" s="817">
        <v>3</v>
      </c>
      <c r="AC53" s="782">
        <v>3.1</v>
      </c>
      <c r="AD53" s="1045">
        <v>2.8</v>
      </c>
      <c r="AE53" s="1168">
        <v>3</v>
      </c>
      <c r="AF53" s="1168">
        <v>3.0720000000000001</v>
      </c>
      <c r="AG53" s="1168">
        <v>3.0051000000000001</v>
      </c>
      <c r="AH53" s="1279">
        <v>2.9</v>
      </c>
      <c r="AI53" s="1296">
        <v>2.9</v>
      </c>
      <c r="AJ53" s="1001">
        <v>2.831</v>
      </c>
      <c r="AK53" s="1168">
        <v>2.8167</v>
      </c>
      <c r="AL53" s="1168">
        <v>2.8</v>
      </c>
      <c r="AM53" s="1168">
        <v>2.9</v>
      </c>
      <c r="AN53" s="1416"/>
      <c r="AO53" s="1416"/>
      <c r="AP53" s="1416"/>
      <c r="AQ53" s="1416"/>
      <c r="AR53" s="1416"/>
      <c r="AS53" s="1416"/>
      <c r="AT53" s="1416"/>
      <c r="AU53" s="1416"/>
      <c r="AV53" s="1416"/>
      <c r="AW53" s="1416"/>
      <c r="AX53" s="1416"/>
      <c r="AY53" s="1417"/>
    </row>
    <row r="54" spans="1:51">
      <c r="A54" s="3" t="s">
        <v>4</v>
      </c>
      <c r="B54" s="1"/>
      <c r="C54" s="42">
        <v>2.83</v>
      </c>
      <c r="D54" s="38">
        <v>2.81</v>
      </c>
      <c r="E54" s="54">
        <v>3.1</v>
      </c>
      <c r="F54" s="67">
        <v>3.1</v>
      </c>
      <c r="G54" s="38">
        <v>2.9</v>
      </c>
      <c r="H54" s="77">
        <v>3.1</v>
      </c>
      <c r="I54" s="79">
        <v>3.1</v>
      </c>
      <c r="J54" s="79">
        <v>2.9</v>
      </c>
      <c r="K54" s="112">
        <v>2.9</v>
      </c>
      <c r="L54" s="158">
        <v>3</v>
      </c>
      <c r="M54" s="111">
        <v>3.1</v>
      </c>
      <c r="N54" s="167">
        <v>3.2</v>
      </c>
      <c r="O54" s="440">
        <v>2.9</v>
      </c>
      <c r="P54" s="440">
        <v>3</v>
      </c>
      <c r="Q54" s="168">
        <v>2.8</v>
      </c>
      <c r="R54" s="440">
        <v>3.1</v>
      </c>
      <c r="S54" s="518">
        <v>2.9</v>
      </c>
      <c r="T54" s="167">
        <v>2.9</v>
      </c>
      <c r="U54" s="167">
        <v>2.9</v>
      </c>
      <c r="V54" s="442">
        <v>2.9</v>
      </c>
      <c r="W54" s="782">
        <v>3</v>
      </c>
      <c r="X54" s="814">
        <v>3.2</v>
      </c>
      <c r="Y54" s="866">
        <v>2.9</v>
      </c>
      <c r="Z54" s="781">
        <v>2.9</v>
      </c>
      <c r="AA54" s="782">
        <v>3.0335000000000001</v>
      </c>
      <c r="AB54" s="817">
        <v>2.7</v>
      </c>
      <c r="AC54" s="782">
        <v>3</v>
      </c>
      <c r="AD54" s="1045">
        <v>2.7</v>
      </c>
      <c r="AE54" s="1168">
        <v>2.8</v>
      </c>
      <c r="AF54" s="1168">
        <v>2.7528000000000001</v>
      </c>
      <c r="AG54" s="1168">
        <v>2.6844000000000001</v>
      </c>
      <c r="AH54" s="1168">
        <v>2.8</v>
      </c>
      <c r="AI54" s="1296">
        <v>2.8</v>
      </c>
      <c r="AJ54" s="1001">
        <v>3.1309999999999998</v>
      </c>
      <c r="AK54" s="1279">
        <v>2.6331000000000002</v>
      </c>
      <c r="AL54" s="1168">
        <v>2.6</v>
      </c>
      <c r="AM54" s="1279">
        <v>2.6</v>
      </c>
      <c r="AN54" s="1416"/>
      <c r="AO54" s="1416"/>
      <c r="AP54" s="1416"/>
      <c r="AQ54" s="1416"/>
      <c r="AR54" s="1416"/>
      <c r="AS54" s="1416"/>
      <c r="AT54" s="1416"/>
      <c r="AU54" s="1416"/>
      <c r="AV54" s="1416"/>
      <c r="AW54" s="1416"/>
      <c r="AX54" s="1416"/>
      <c r="AY54" s="1417"/>
    </row>
    <row r="55" spans="1:51">
      <c r="A55" s="3" t="s">
        <v>5</v>
      </c>
      <c r="B55" s="1"/>
      <c r="C55" s="42">
        <v>3.29</v>
      </c>
      <c r="D55" s="38">
        <v>2.97</v>
      </c>
      <c r="E55" s="54">
        <v>3.4</v>
      </c>
      <c r="F55" s="53">
        <v>3.2</v>
      </c>
      <c r="G55" s="38">
        <v>3.4</v>
      </c>
      <c r="H55" s="77">
        <v>3.5</v>
      </c>
      <c r="I55" s="79">
        <v>3.1</v>
      </c>
      <c r="J55" s="79">
        <v>3.4</v>
      </c>
      <c r="K55" s="112">
        <v>3.4</v>
      </c>
      <c r="L55" s="157">
        <v>3.5</v>
      </c>
      <c r="M55" s="111">
        <v>3.8</v>
      </c>
      <c r="N55" s="167">
        <v>3.7</v>
      </c>
      <c r="O55" s="440">
        <v>3.7</v>
      </c>
      <c r="P55" s="440">
        <v>3.4</v>
      </c>
      <c r="Q55" s="168">
        <v>3.5</v>
      </c>
      <c r="R55" s="440">
        <v>3.4</v>
      </c>
      <c r="S55" s="440">
        <v>3.3</v>
      </c>
      <c r="T55" s="167">
        <v>3.5</v>
      </c>
      <c r="U55" s="167">
        <v>3.4</v>
      </c>
      <c r="V55" s="442">
        <v>3.5</v>
      </c>
      <c r="W55" s="781">
        <v>3.5</v>
      </c>
      <c r="X55" s="814">
        <v>3.6</v>
      </c>
      <c r="Y55" s="816">
        <v>3.5</v>
      </c>
      <c r="Z55" s="781">
        <v>3.4</v>
      </c>
      <c r="AA55" s="782">
        <v>3.5828000000000002</v>
      </c>
      <c r="AB55" s="817">
        <v>3.3</v>
      </c>
      <c r="AC55" s="782">
        <v>3.3</v>
      </c>
      <c r="AD55" s="1046">
        <v>3</v>
      </c>
      <c r="AE55" s="1168">
        <v>3.1</v>
      </c>
      <c r="AF55" s="1168">
        <v>3.0985999999999998</v>
      </c>
      <c r="AG55" s="1168">
        <v>3.1930000000000001</v>
      </c>
      <c r="AH55" s="1168">
        <v>3.4</v>
      </c>
      <c r="AI55" s="1296">
        <v>3.1</v>
      </c>
      <c r="AJ55" s="1001">
        <v>3.02</v>
      </c>
      <c r="AK55" s="1168">
        <v>2.8780000000000001</v>
      </c>
      <c r="AL55" s="1168">
        <v>2.9</v>
      </c>
      <c r="AM55" s="1168">
        <v>3.2</v>
      </c>
      <c r="AN55" s="1416"/>
      <c r="AO55" s="1416"/>
      <c r="AP55" s="1416"/>
      <c r="AQ55" s="1416"/>
      <c r="AR55" s="1416"/>
      <c r="AS55" s="1416"/>
      <c r="AT55" s="1416"/>
      <c r="AU55" s="1416"/>
      <c r="AV55" s="1416"/>
      <c r="AW55" s="1416"/>
      <c r="AX55" s="1416"/>
      <c r="AY55" s="1417"/>
    </row>
    <row r="56" spans="1:51">
      <c r="A56" s="3" t="s">
        <v>6</v>
      </c>
      <c r="B56" s="1"/>
      <c r="C56" s="42">
        <v>3.07</v>
      </c>
      <c r="D56" s="42">
        <v>3.11</v>
      </c>
      <c r="E56" s="38">
        <v>3</v>
      </c>
      <c r="F56" s="67">
        <v>3.4</v>
      </c>
      <c r="G56" s="38">
        <v>3.5</v>
      </c>
      <c r="H56" s="77">
        <v>3.4</v>
      </c>
      <c r="I56" s="79">
        <v>3.3</v>
      </c>
      <c r="J56" s="79">
        <v>3.5</v>
      </c>
      <c r="K56" s="112">
        <v>3.6</v>
      </c>
      <c r="L56" s="157">
        <v>3.7</v>
      </c>
      <c r="M56" s="111">
        <v>3.7</v>
      </c>
      <c r="N56" s="167">
        <v>3.7</v>
      </c>
      <c r="O56" s="440">
        <v>3.7</v>
      </c>
      <c r="P56" s="440">
        <v>3.5</v>
      </c>
      <c r="Q56" s="168">
        <v>3.7</v>
      </c>
      <c r="R56" s="440">
        <v>3.8</v>
      </c>
      <c r="S56" s="440">
        <v>3.4</v>
      </c>
      <c r="T56" s="167">
        <v>3.5</v>
      </c>
      <c r="U56" s="167">
        <v>3.6</v>
      </c>
      <c r="V56" s="442">
        <v>3.5</v>
      </c>
      <c r="W56" s="781">
        <v>3.7</v>
      </c>
      <c r="X56" s="814">
        <v>3.8</v>
      </c>
      <c r="Y56" s="816">
        <v>3.8</v>
      </c>
      <c r="Z56" s="889">
        <v>3.4</v>
      </c>
      <c r="AA56" s="782">
        <v>3.5739000000000001</v>
      </c>
      <c r="AB56" s="817">
        <v>3.3</v>
      </c>
      <c r="AC56" s="782">
        <v>3.5</v>
      </c>
      <c r="AD56" s="1045">
        <v>3.4</v>
      </c>
      <c r="AE56" s="1168">
        <v>3.3</v>
      </c>
      <c r="AF56" s="1168">
        <v>3.3422999999999998</v>
      </c>
      <c r="AG56" s="1168">
        <v>3.2374999999999998</v>
      </c>
      <c r="AH56" s="1168">
        <v>3.4</v>
      </c>
      <c r="AI56" s="1296">
        <v>3.1</v>
      </c>
      <c r="AJ56" s="1001">
        <v>3.3420000000000001</v>
      </c>
      <c r="AK56" s="1168">
        <v>3</v>
      </c>
      <c r="AL56" s="1168">
        <v>3</v>
      </c>
      <c r="AM56" s="1168">
        <v>3.1</v>
      </c>
      <c r="AN56" s="1416"/>
      <c r="AO56" s="1416"/>
      <c r="AP56" s="1416"/>
      <c r="AQ56" s="1416"/>
      <c r="AR56" s="1416"/>
      <c r="AS56" s="1416"/>
      <c r="AT56" s="1416"/>
      <c r="AU56" s="1416"/>
      <c r="AV56" s="1416"/>
      <c r="AW56" s="1416"/>
      <c r="AX56" s="1416"/>
      <c r="AY56" s="1417"/>
    </row>
    <row r="57" spans="1:51">
      <c r="A57" s="3" t="s">
        <v>7</v>
      </c>
      <c r="B57" s="1"/>
      <c r="C57" s="38">
        <v>2.74</v>
      </c>
      <c r="D57" s="42">
        <v>2.99</v>
      </c>
      <c r="E57" s="54">
        <v>3.1</v>
      </c>
      <c r="F57" s="67">
        <v>3.1</v>
      </c>
      <c r="G57" s="38">
        <v>3.4</v>
      </c>
      <c r="H57" s="77">
        <v>2.8</v>
      </c>
      <c r="I57" s="79">
        <v>3.1</v>
      </c>
      <c r="J57" s="79">
        <v>3</v>
      </c>
      <c r="K57" s="112">
        <v>3.1</v>
      </c>
      <c r="L57" s="157">
        <v>3.1</v>
      </c>
      <c r="M57" s="111">
        <v>3.1</v>
      </c>
      <c r="N57" s="167">
        <v>3.3</v>
      </c>
      <c r="O57" s="440">
        <v>3</v>
      </c>
      <c r="P57" s="440">
        <v>3.6</v>
      </c>
      <c r="Q57" s="168">
        <v>3.7</v>
      </c>
      <c r="R57" s="440">
        <v>3.3</v>
      </c>
      <c r="S57" s="440">
        <v>3.3</v>
      </c>
      <c r="T57" s="167">
        <v>3.2</v>
      </c>
      <c r="U57" s="167">
        <v>2.8</v>
      </c>
      <c r="V57" s="442">
        <v>3.1</v>
      </c>
      <c r="W57" s="781">
        <v>3.5</v>
      </c>
      <c r="X57" s="815">
        <v>3</v>
      </c>
      <c r="Y57" s="816">
        <v>3.1</v>
      </c>
      <c r="Z57" s="889">
        <v>2.9</v>
      </c>
      <c r="AA57" s="782">
        <v>3.1615000000000002</v>
      </c>
      <c r="AB57" s="817">
        <v>2.9</v>
      </c>
      <c r="AC57" s="782">
        <v>3.3</v>
      </c>
      <c r="AD57" s="1045">
        <v>2.8</v>
      </c>
      <c r="AE57" s="1168">
        <v>3</v>
      </c>
      <c r="AF57" s="1168">
        <v>2.9832999999999998</v>
      </c>
      <c r="AG57" s="1168">
        <v>3.0467</v>
      </c>
      <c r="AH57" s="1168">
        <v>3.2</v>
      </c>
      <c r="AI57" s="1296">
        <v>2.8</v>
      </c>
      <c r="AJ57" s="1001">
        <v>3</v>
      </c>
      <c r="AK57" s="1168">
        <v>2.9199000000000002</v>
      </c>
      <c r="AL57" s="1279">
        <v>2.6</v>
      </c>
      <c r="AM57" s="1168">
        <v>2.8</v>
      </c>
      <c r="AN57" s="1416"/>
      <c r="AO57" s="1416"/>
      <c r="AP57" s="1416"/>
      <c r="AQ57" s="1416"/>
      <c r="AR57" s="1416"/>
      <c r="AS57" s="1416"/>
      <c r="AT57" s="1416"/>
      <c r="AU57" s="1416"/>
      <c r="AV57" s="1416"/>
      <c r="AW57" s="1416"/>
      <c r="AX57" s="1416"/>
      <c r="AY57" s="1417"/>
    </row>
    <row r="58" spans="1:51">
      <c r="A58" s="3" t="s">
        <v>8</v>
      </c>
      <c r="B58" s="1"/>
      <c r="C58" s="42">
        <v>2.62</v>
      </c>
      <c r="D58" s="44">
        <v>0</v>
      </c>
      <c r="E58" s="53">
        <v>0</v>
      </c>
      <c r="F58" s="67">
        <v>3.5</v>
      </c>
      <c r="G58" s="38">
        <v>2.9</v>
      </c>
      <c r="H58" s="77">
        <v>2.7</v>
      </c>
      <c r="I58" s="79">
        <v>2.9</v>
      </c>
      <c r="J58" s="79">
        <v>2.8</v>
      </c>
      <c r="K58" s="112">
        <v>3</v>
      </c>
      <c r="L58" s="157">
        <v>2.8</v>
      </c>
      <c r="M58" s="111">
        <v>3.7</v>
      </c>
      <c r="N58" s="168">
        <v>3</v>
      </c>
      <c r="O58" s="440">
        <v>3.1</v>
      </c>
      <c r="P58" s="440">
        <v>2.9</v>
      </c>
      <c r="Q58" s="168">
        <v>3.4</v>
      </c>
      <c r="R58" s="440">
        <v>3</v>
      </c>
      <c r="S58" s="440">
        <v>3</v>
      </c>
      <c r="T58" s="168">
        <v>3</v>
      </c>
      <c r="U58" s="167">
        <v>3.2</v>
      </c>
      <c r="V58" s="442">
        <v>3.2</v>
      </c>
      <c r="W58" s="781">
        <v>3.6</v>
      </c>
      <c r="X58" s="814">
        <v>3.4</v>
      </c>
      <c r="Y58" s="816">
        <v>3.3</v>
      </c>
      <c r="Z58" s="781">
        <v>3.8</v>
      </c>
      <c r="AA58" s="782">
        <v>2.9173</v>
      </c>
      <c r="AB58" s="817">
        <v>3</v>
      </c>
      <c r="AC58" s="782">
        <v>2.6</v>
      </c>
      <c r="AD58" s="1047">
        <v>2.7</v>
      </c>
      <c r="AE58" s="1168">
        <v>3.1</v>
      </c>
      <c r="AF58" s="1168">
        <v>3.6804000000000001</v>
      </c>
      <c r="AG58" s="1168">
        <v>2.5226000000000002</v>
      </c>
      <c r="AH58" s="1168">
        <v>3.6</v>
      </c>
      <c r="AI58" s="1296">
        <v>2.9</v>
      </c>
      <c r="AJ58" s="1001">
        <v>3.6</v>
      </c>
      <c r="AK58" s="1168">
        <v>3.4</v>
      </c>
      <c r="AL58" s="1279">
        <v>2.5</v>
      </c>
      <c r="AM58" s="1168">
        <v>2.8</v>
      </c>
      <c r="AN58" s="1416"/>
      <c r="AO58" s="1416"/>
      <c r="AP58" s="1416"/>
      <c r="AQ58" s="1416"/>
      <c r="AR58" s="1416"/>
      <c r="AS58" s="1416"/>
      <c r="AT58" s="1416"/>
      <c r="AU58" s="1416"/>
      <c r="AV58" s="1416"/>
      <c r="AW58" s="1416"/>
      <c r="AX58" s="1416"/>
      <c r="AY58" s="1417"/>
    </row>
    <row r="59" spans="1:51">
      <c r="A59" s="3" t="s">
        <v>9</v>
      </c>
      <c r="B59" s="12"/>
      <c r="C59" s="40">
        <v>2</v>
      </c>
      <c r="D59" s="44">
        <v>0</v>
      </c>
      <c r="E59" s="53">
        <v>0</v>
      </c>
      <c r="F59" s="42">
        <v>3</v>
      </c>
      <c r="G59" s="38">
        <v>2.8</v>
      </c>
      <c r="H59" s="77">
        <v>2.8</v>
      </c>
      <c r="I59" s="79">
        <v>2.7</v>
      </c>
      <c r="J59" s="79">
        <v>2.7</v>
      </c>
      <c r="K59" s="112">
        <v>2.5</v>
      </c>
      <c r="L59" s="157">
        <v>2.8</v>
      </c>
      <c r="M59" s="111">
        <v>2.6</v>
      </c>
      <c r="N59" s="167">
        <v>2.9</v>
      </c>
      <c r="O59" s="440">
        <v>2.7</v>
      </c>
      <c r="P59" s="440">
        <v>2.5</v>
      </c>
      <c r="Q59" s="168">
        <v>2.7</v>
      </c>
      <c r="R59" s="440">
        <v>2.7</v>
      </c>
      <c r="S59" s="440">
        <v>2.2000000000000002</v>
      </c>
      <c r="T59" s="167">
        <v>2.5</v>
      </c>
      <c r="U59" s="167">
        <v>2.4</v>
      </c>
      <c r="V59" s="442">
        <v>2.6</v>
      </c>
      <c r="W59" s="781">
        <v>2.7</v>
      </c>
      <c r="X59" s="816">
        <v>2.8</v>
      </c>
      <c r="Y59" s="866">
        <v>2.2999999999999998</v>
      </c>
      <c r="Z59" s="781">
        <v>2.2999999999999998</v>
      </c>
      <c r="AA59" s="782">
        <v>3.125</v>
      </c>
      <c r="AB59" s="817">
        <v>2.5</v>
      </c>
      <c r="AC59" s="782">
        <v>2.5</v>
      </c>
      <c r="AD59" s="1047">
        <v>1.7</v>
      </c>
      <c r="AE59" s="1168">
        <v>2.6</v>
      </c>
      <c r="AF59" s="1168">
        <v>2.3704000000000001</v>
      </c>
      <c r="AG59" s="1168">
        <v>2.3860000000000001</v>
      </c>
      <c r="AH59" s="1168">
        <v>2.4</v>
      </c>
      <c r="AI59" s="1296">
        <v>2.2999999999999998</v>
      </c>
      <c r="AJ59" s="1001">
        <v>2.6</v>
      </c>
      <c r="AK59" s="1279">
        <v>2.2422</v>
      </c>
      <c r="AL59" s="1360">
        <v>2.2999999999999998</v>
      </c>
      <c r="AM59" s="1360">
        <v>2.6</v>
      </c>
      <c r="AN59" s="1418"/>
      <c r="AO59" s="1418"/>
      <c r="AP59" s="1418"/>
      <c r="AQ59" s="1418"/>
      <c r="AR59" s="1418"/>
      <c r="AS59" s="1418"/>
      <c r="AT59" s="1418"/>
      <c r="AU59" s="1418"/>
      <c r="AV59" s="1418"/>
      <c r="AW59" s="1418"/>
      <c r="AX59" s="1418"/>
      <c r="AY59" s="1419"/>
    </row>
    <row r="60" spans="1:51">
      <c r="A60" s="3" t="s">
        <v>10</v>
      </c>
      <c r="B60" s="1"/>
      <c r="C60" s="38">
        <v>2.5099999999999998</v>
      </c>
      <c r="D60" s="38">
        <v>2.61</v>
      </c>
      <c r="E60" s="53">
        <v>2.5</v>
      </c>
      <c r="F60" s="67">
        <v>3.4</v>
      </c>
      <c r="G60" s="38">
        <v>3.2</v>
      </c>
      <c r="H60" s="77">
        <v>2.6</v>
      </c>
      <c r="I60" s="79">
        <v>2.9</v>
      </c>
      <c r="J60" s="79">
        <v>2.8</v>
      </c>
      <c r="K60" s="112">
        <v>2.4</v>
      </c>
      <c r="L60" s="157">
        <v>2.5</v>
      </c>
      <c r="M60" s="111">
        <v>2.7</v>
      </c>
      <c r="N60" s="167">
        <v>2.9</v>
      </c>
      <c r="O60" s="440">
        <v>2.9</v>
      </c>
      <c r="P60" s="440">
        <v>2.6</v>
      </c>
      <c r="Q60" s="168">
        <v>2.9</v>
      </c>
      <c r="R60" s="440">
        <v>2.8</v>
      </c>
      <c r="S60" s="440">
        <v>2.4</v>
      </c>
      <c r="T60" s="167">
        <v>2.7</v>
      </c>
      <c r="U60" s="167">
        <v>2.5</v>
      </c>
      <c r="V60" s="442">
        <v>2.4</v>
      </c>
      <c r="W60" s="781">
        <v>2.4</v>
      </c>
      <c r="X60" s="816">
        <v>2.6</v>
      </c>
      <c r="Y60" s="816">
        <v>2.5</v>
      </c>
      <c r="Z60" s="781">
        <v>2.5</v>
      </c>
      <c r="AA60" s="782">
        <v>2.4937999999999998</v>
      </c>
      <c r="AB60" s="817">
        <v>2.4</v>
      </c>
      <c r="AC60" s="782">
        <v>2.7</v>
      </c>
      <c r="AD60" s="1047">
        <v>2.6</v>
      </c>
      <c r="AE60" s="1168">
        <v>2.2999999999999998</v>
      </c>
      <c r="AF60" s="1168">
        <v>2.3418999999999999</v>
      </c>
      <c r="AG60" s="1168">
        <v>2.5478000000000001</v>
      </c>
      <c r="AH60" s="1279">
        <v>2.2999999999999998</v>
      </c>
      <c r="AI60" s="1296">
        <v>2.2000000000000002</v>
      </c>
      <c r="AJ60" s="1001">
        <v>2.7440000000000002</v>
      </c>
      <c r="AK60" s="1279">
        <v>2.5</v>
      </c>
      <c r="AL60" s="1279">
        <v>2.4</v>
      </c>
      <c r="AM60" s="1279">
        <v>2.5</v>
      </c>
      <c r="AN60" s="1416"/>
      <c r="AO60" s="1416"/>
      <c r="AP60" s="1416"/>
      <c r="AQ60" s="1416"/>
      <c r="AR60" s="1416"/>
      <c r="AS60" s="1416"/>
      <c r="AT60" s="1416"/>
      <c r="AU60" s="1416"/>
      <c r="AV60" s="1416"/>
      <c r="AW60" s="1416"/>
      <c r="AX60" s="1416"/>
      <c r="AY60" s="1417"/>
    </row>
    <row r="61" spans="1:51" ht="15.75" thickBot="1">
      <c r="A61" s="6" t="s">
        <v>11</v>
      </c>
      <c r="B61" s="11"/>
      <c r="C61" s="39">
        <v>2.48</v>
      </c>
      <c r="D61" s="38">
        <v>2.6</v>
      </c>
      <c r="E61" s="60">
        <v>2.6</v>
      </c>
      <c r="F61" s="68">
        <v>2.9</v>
      </c>
      <c r="G61" s="74">
        <v>2.9</v>
      </c>
      <c r="H61" s="78">
        <v>2.5</v>
      </c>
      <c r="I61" s="80">
        <v>2.5</v>
      </c>
      <c r="J61" s="79">
        <v>2.7</v>
      </c>
      <c r="K61" s="112">
        <v>2.8</v>
      </c>
      <c r="L61" s="159">
        <v>2.7</v>
      </c>
      <c r="M61" s="169">
        <v>2.8</v>
      </c>
      <c r="N61" s="170">
        <v>3</v>
      </c>
      <c r="O61" s="441">
        <v>2.2999999999999998</v>
      </c>
      <c r="P61" s="441">
        <v>2.7</v>
      </c>
      <c r="Q61" s="170">
        <v>2.9</v>
      </c>
      <c r="R61" s="441">
        <v>2.6</v>
      </c>
      <c r="S61" s="441">
        <v>2.7</v>
      </c>
      <c r="T61" s="170">
        <v>2.6</v>
      </c>
      <c r="U61" s="170">
        <v>2.6</v>
      </c>
      <c r="V61" s="441">
        <v>2.4</v>
      </c>
      <c r="W61" s="782">
        <v>2.7</v>
      </c>
      <c r="X61" s="817">
        <v>2.4</v>
      </c>
      <c r="Y61" s="817">
        <v>2.7</v>
      </c>
      <c r="Z61" s="782">
        <v>2.7</v>
      </c>
      <c r="AA61" s="782">
        <v>2.6615000000000002</v>
      </c>
      <c r="AB61" s="817">
        <v>2.6</v>
      </c>
      <c r="AC61" s="782">
        <v>2.7</v>
      </c>
      <c r="AD61" s="1048">
        <v>2.5</v>
      </c>
      <c r="AE61" s="1168">
        <v>2.5</v>
      </c>
      <c r="AF61" s="1168">
        <v>2.5788000000000002</v>
      </c>
      <c r="AG61" s="1168">
        <v>2.3593000000000002</v>
      </c>
      <c r="AH61" s="1168">
        <v>2.4</v>
      </c>
      <c r="AI61" s="1297">
        <v>2.2999999999999998</v>
      </c>
      <c r="AJ61" s="1310">
        <v>2.6</v>
      </c>
      <c r="AK61" s="1279">
        <v>2.5295999999999998</v>
      </c>
      <c r="AL61" s="1279">
        <v>2.4</v>
      </c>
      <c r="AM61" s="1279">
        <v>2.2000000000000002</v>
      </c>
      <c r="AN61" s="1416"/>
      <c r="AO61" s="1416"/>
      <c r="AP61" s="1416"/>
      <c r="AQ61" s="1416"/>
      <c r="AR61" s="1416"/>
      <c r="AS61" s="1416"/>
      <c r="AT61" s="1416"/>
      <c r="AU61" s="1416"/>
      <c r="AV61" s="1416"/>
      <c r="AW61" s="1416"/>
      <c r="AX61" s="1416"/>
      <c r="AY61" s="1417"/>
    </row>
    <row r="62" spans="1:51" ht="15.75">
      <c r="A62" s="944" t="s">
        <v>12</v>
      </c>
      <c r="B62" s="21"/>
      <c r="C62" s="41">
        <v>3.08</v>
      </c>
      <c r="D62" s="45">
        <v>3.1</v>
      </c>
      <c r="E62" s="52">
        <v>3.1</v>
      </c>
      <c r="F62" s="64">
        <v>3.2</v>
      </c>
      <c r="G62" s="45">
        <v>3.3</v>
      </c>
      <c r="H62" s="75">
        <v>3.2</v>
      </c>
      <c r="I62" s="41">
        <v>3.1</v>
      </c>
      <c r="J62" s="41">
        <v>3.2</v>
      </c>
      <c r="K62" s="113">
        <v>3.3</v>
      </c>
      <c r="L62" s="160">
        <v>3.3</v>
      </c>
      <c r="M62" s="161">
        <v>3.5</v>
      </c>
      <c r="N62" s="161">
        <v>3.4</v>
      </c>
      <c r="O62" s="161">
        <v>3.4</v>
      </c>
      <c r="P62" s="161">
        <v>3.2</v>
      </c>
      <c r="Q62" s="161">
        <v>3.3</v>
      </c>
      <c r="R62" s="161">
        <v>3.4</v>
      </c>
      <c r="S62" s="517">
        <v>3.2</v>
      </c>
      <c r="T62" s="161">
        <v>3.2</v>
      </c>
      <c r="U62" s="161">
        <v>3.2</v>
      </c>
      <c r="V62" s="161">
        <v>3.2</v>
      </c>
      <c r="W62" s="783">
        <v>3.3</v>
      </c>
      <c r="X62" s="113">
        <v>3.4</v>
      </c>
      <c r="Y62" s="73">
        <v>3.3</v>
      </c>
      <c r="Z62" s="41">
        <v>3.1</v>
      </c>
      <c r="AA62" s="41">
        <v>3.2</v>
      </c>
      <c r="AB62" s="41">
        <v>3.1</v>
      </c>
      <c r="AC62" s="113">
        <v>3.2</v>
      </c>
      <c r="AD62" s="41">
        <v>3</v>
      </c>
      <c r="AE62" s="783">
        <v>3</v>
      </c>
      <c r="AF62" s="783">
        <v>3.1</v>
      </c>
      <c r="AG62" s="783">
        <v>3</v>
      </c>
      <c r="AH62" s="783">
        <v>3.1</v>
      </c>
      <c r="AI62" s="783">
        <v>3</v>
      </c>
      <c r="AJ62" s="783">
        <v>3.1</v>
      </c>
      <c r="AK62" s="783">
        <v>2.9</v>
      </c>
      <c r="AL62" s="783">
        <v>2.8</v>
      </c>
      <c r="AM62" s="783">
        <v>3</v>
      </c>
      <c r="AN62" s="1113"/>
      <c r="AO62" s="1113"/>
      <c r="AP62" s="1113"/>
      <c r="AQ62" s="1113"/>
      <c r="AR62" s="1113"/>
      <c r="AS62" s="1113"/>
      <c r="AT62" s="1113"/>
      <c r="AU62" s="1113"/>
      <c r="AV62" s="1113"/>
      <c r="AW62" s="1113"/>
      <c r="AX62" s="1113"/>
      <c r="AY62" s="1420"/>
    </row>
    <row r="63" spans="1:51" ht="16.5" thickBot="1">
      <c r="A63" s="945" t="s">
        <v>13</v>
      </c>
      <c r="B63" s="11"/>
      <c r="C63" s="39">
        <v>2.4700000000000002</v>
      </c>
      <c r="D63" s="1393">
        <v>2.6</v>
      </c>
      <c r="E63" s="1394">
        <v>2.5</v>
      </c>
      <c r="F63" s="1395">
        <v>3.1</v>
      </c>
      <c r="G63" s="39">
        <v>3</v>
      </c>
      <c r="H63" s="1428">
        <v>2.6</v>
      </c>
      <c r="I63" s="1397">
        <v>2.8</v>
      </c>
      <c r="J63" s="1397">
        <v>2.8</v>
      </c>
      <c r="K63" s="1398">
        <v>2.8</v>
      </c>
      <c r="L63" s="1399">
        <v>2.7</v>
      </c>
      <c r="M63" s="1429">
        <v>2.9</v>
      </c>
      <c r="N63" s="1429">
        <v>3</v>
      </c>
      <c r="O63" s="1429">
        <v>2.8</v>
      </c>
      <c r="P63" s="1429">
        <v>2.9</v>
      </c>
      <c r="Q63" s="1429">
        <v>3.1</v>
      </c>
      <c r="R63" s="1429">
        <v>2.9</v>
      </c>
      <c r="S63" s="1430">
        <v>2.7</v>
      </c>
      <c r="T63" s="1429">
        <v>2.8</v>
      </c>
      <c r="U63" s="1429">
        <v>2.7</v>
      </c>
      <c r="V63" s="1429">
        <v>2.7</v>
      </c>
      <c r="W63" s="1431">
        <v>2.9</v>
      </c>
      <c r="X63" s="1398">
        <v>2.8</v>
      </c>
      <c r="Y63" s="39">
        <v>2.7</v>
      </c>
      <c r="Z63" s="1397">
        <v>2.8</v>
      </c>
      <c r="AA63" s="1397">
        <v>2.9</v>
      </c>
      <c r="AB63" s="1397">
        <v>2.7</v>
      </c>
      <c r="AC63" s="1398">
        <v>2.8</v>
      </c>
      <c r="AD63" s="1397">
        <v>2.4</v>
      </c>
      <c r="AE63" s="1431">
        <v>2.7</v>
      </c>
      <c r="AF63" s="1431">
        <v>2.8</v>
      </c>
      <c r="AG63" s="1431">
        <v>2.6</v>
      </c>
      <c r="AH63" s="1431">
        <v>2.8</v>
      </c>
      <c r="AI63" s="1431">
        <v>2.5</v>
      </c>
      <c r="AJ63" s="1431">
        <v>2.9</v>
      </c>
      <c r="AK63" s="1431">
        <v>2.7</v>
      </c>
      <c r="AL63" s="1431">
        <v>2.4</v>
      </c>
      <c r="AM63" s="1431">
        <v>2.6</v>
      </c>
      <c r="AN63" s="1432"/>
      <c r="AO63" s="1432"/>
      <c r="AP63" s="1432"/>
      <c r="AQ63" s="1432"/>
      <c r="AR63" s="1432"/>
      <c r="AS63" s="1432"/>
      <c r="AT63" s="1432"/>
      <c r="AU63" s="1432"/>
      <c r="AV63" s="1432"/>
      <c r="AW63" s="1432"/>
      <c r="AX63" s="1432"/>
      <c r="AY63" s="1433"/>
    </row>
    <row r="64" spans="1:51" ht="18.75" thickBot="1">
      <c r="A64" s="946" t="s">
        <v>14</v>
      </c>
      <c r="B64" s="1202"/>
      <c r="C64" s="1379">
        <v>2.77</v>
      </c>
      <c r="D64" s="1380">
        <v>2.4</v>
      </c>
      <c r="E64" s="1380">
        <v>2.4</v>
      </c>
      <c r="F64" s="1380">
        <v>3.2</v>
      </c>
      <c r="G64" s="1380">
        <v>3.2</v>
      </c>
      <c r="H64" s="1421">
        <v>2.9</v>
      </c>
      <c r="I64" s="1382">
        <v>3</v>
      </c>
      <c r="J64" s="1382">
        <v>3</v>
      </c>
      <c r="K64" s="1383">
        <v>3</v>
      </c>
      <c r="L64" s="1380">
        <v>3</v>
      </c>
      <c r="M64" s="1422">
        <v>3.2</v>
      </c>
      <c r="N64" s="1422">
        <v>3.2</v>
      </c>
      <c r="O64" s="1423">
        <v>3.1</v>
      </c>
      <c r="P64" s="1423">
        <v>3.1</v>
      </c>
      <c r="Q64" s="1422">
        <v>3.2</v>
      </c>
      <c r="R64" s="1422">
        <v>3.2</v>
      </c>
      <c r="S64" s="1423">
        <v>3</v>
      </c>
      <c r="T64" s="1423">
        <v>3</v>
      </c>
      <c r="U64" s="1423">
        <v>3</v>
      </c>
      <c r="V64" s="1424">
        <v>3</v>
      </c>
      <c r="W64" s="1424">
        <v>3.1</v>
      </c>
      <c r="X64" s="1425">
        <v>3.1</v>
      </c>
      <c r="Y64" s="1382">
        <v>3</v>
      </c>
      <c r="Z64" s="1382">
        <v>3</v>
      </c>
      <c r="AA64" s="1380">
        <v>3.1</v>
      </c>
      <c r="AB64" s="1382">
        <v>2.9</v>
      </c>
      <c r="AC64" s="1383">
        <v>3</v>
      </c>
      <c r="AD64" s="1382">
        <v>2.7</v>
      </c>
      <c r="AE64" s="1423">
        <v>2.9</v>
      </c>
      <c r="AF64" s="1424">
        <v>2.9</v>
      </c>
      <c r="AG64" s="1423">
        <v>2.8</v>
      </c>
      <c r="AH64" s="1422">
        <v>2.9</v>
      </c>
      <c r="AI64" s="1423">
        <v>2.7</v>
      </c>
      <c r="AJ64" s="1422">
        <v>3</v>
      </c>
      <c r="AK64" s="1424">
        <v>2.8</v>
      </c>
      <c r="AL64" s="1423">
        <v>2.6</v>
      </c>
      <c r="AM64" s="1422">
        <v>2.8</v>
      </c>
      <c r="AN64" s="1426"/>
      <c r="AO64" s="1426"/>
      <c r="AP64" s="1426"/>
      <c r="AQ64" s="1426"/>
      <c r="AR64" s="1426"/>
      <c r="AS64" s="1426"/>
      <c r="AT64" s="1426"/>
      <c r="AU64" s="1426"/>
      <c r="AV64" s="1426"/>
      <c r="AW64" s="1426"/>
      <c r="AX64" s="1426"/>
      <c r="AY64" s="1427"/>
    </row>
    <row r="65" spans="1:51" ht="15.75" thickBot="1"/>
    <row r="66" spans="1:51" ht="15.75" thickBot="1">
      <c r="A66" s="1505" t="s">
        <v>267</v>
      </c>
      <c r="B66" s="1506"/>
      <c r="C66" s="1506"/>
      <c r="D66" s="1506"/>
      <c r="E66" s="1506"/>
      <c r="F66" s="1506"/>
      <c r="G66" s="1506"/>
      <c r="H66" s="1506"/>
      <c r="I66" s="1506"/>
      <c r="J66" s="1506"/>
      <c r="K66" s="1506"/>
      <c r="L66" s="1506"/>
      <c r="M66" s="1506"/>
      <c r="N66" s="1506"/>
      <c r="O66" s="1506"/>
      <c r="P66" s="1506"/>
      <c r="Q66" s="1506"/>
      <c r="R66" s="1506"/>
      <c r="S66" s="1506"/>
      <c r="T66" s="1506"/>
      <c r="U66" s="1506"/>
      <c r="V66" s="1506"/>
      <c r="W66" s="1506"/>
      <c r="X66" s="1506"/>
      <c r="Y66" s="1506"/>
      <c r="Z66" s="1506"/>
      <c r="AA66" s="1506"/>
      <c r="AB66" s="1506"/>
      <c r="AC66" s="1506"/>
      <c r="AD66" s="1506"/>
      <c r="AE66" s="1506"/>
      <c r="AF66" s="1506"/>
      <c r="AG66" s="1506"/>
      <c r="AH66" s="1506"/>
      <c r="AI66" s="1506"/>
      <c r="AJ66" s="1506"/>
      <c r="AK66" s="1506"/>
      <c r="AL66" s="1506"/>
      <c r="AM66" s="1506"/>
      <c r="AN66" s="1506"/>
      <c r="AO66" s="1506"/>
      <c r="AP66" s="1506"/>
      <c r="AQ66" s="1506"/>
      <c r="AR66" s="1506"/>
      <c r="AS66" s="1506"/>
      <c r="AT66" s="1506"/>
      <c r="AU66" s="1506"/>
      <c r="AV66" s="1506"/>
      <c r="AW66" s="1506"/>
      <c r="AX66" s="1506"/>
      <c r="AY66" s="1507"/>
    </row>
    <row r="67" spans="1:51" ht="15.75" thickBot="1">
      <c r="A67" s="1050" t="s">
        <v>1</v>
      </c>
      <c r="B67" s="1063">
        <v>3</v>
      </c>
      <c r="C67" s="1063">
        <v>4</v>
      </c>
      <c r="D67" s="1063">
        <v>5</v>
      </c>
      <c r="E67" s="1063">
        <v>6</v>
      </c>
      <c r="F67" s="1063">
        <v>7</v>
      </c>
      <c r="G67" s="1063">
        <v>8</v>
      </c>
      <c r="H67" s="1063">
        <v>9</v>
      </c>
      <c r="I67" s="1063">
        <v>10</v>
      </c>
      <c r="J67" s="1063">
        <v>11</v>
      </c>
      <c r="K67" s="1063">
        <v>12</v>
      </c>
      <c r="L67" s="1063">
        <v>13</v>
      </c>
      <c r="M67" s="1118">
        <v>14</v>
      </c>
      <c r="N67" s="1063">
        <v>15</v>
      </c>
      <c r="O67" s="1118">
        <v>16</v>
      </c>
      <c r="P67" s="1118">
        <v>17</v>
      </c>
      <c r="Q67" s="1118">
        <v>18</v>
      </c>
      <c r="R67" s="1118">
        <v>19</v>
      </c>
      <c r="S67" s="1118">
        <v>20</v>
      </c>
      <c r="T67" s="1118">
        <v>21</v>
      </c>
      <c r="U67" s="1118">
        <v>22</v>
      </c>
      <c r="V67" s="1063">
        <v>23</v>
      </c>
      <c r="W67" s="1118">
        <v>24</v>
      </c>
      <c r="X67" s="1118">
        <v>25</v>
      </c>
      <c r="Y67" s="1118">
        <v>26</v>
      </c>
      <c r="Z67" s="1118">
        <v>27</v>
      </c>
      <c r="AA67" s="1118">
        <v>28</v>
      </c>
      <c r="AB67" s="1118">
        <v>29</v>
      </c>
      <c r="AC67" s="1063">
        <v>30</v>
      </c>
      <c r="AD67" s="1063">
        <v>31</v>
      </c>
      <c r="AE67" s="1064">
        <v>32</v>
      </c>
      <c r="AF67" s="1065">
        <v>33</v>
      </c>
      <c r="AG67" s="1065">
        <v>34</v>
      </c>
      <c r="AH67" s="1065">
        <v>35</v>
      </c>
      <c r="AI67" s="1065">
        <v>36</v>
      </c>
      <c r="AJ67" s="1118">
        <v>37</v>
      </c>
      <c r="AK67" s="1063">
        <v>38</v>
      </c>
      <c r="AL67" s="1063">
        <v>39</v>
      </c>
      <c r="AM67" s="1064">
        <v>40</v>
      </c>
      <c r="AN67" s="1065">
        <v>41</v>
      </c>
      <c r="AO67" s="1065">
        <v>42</v>
      </c>
      <c r="AP67" s="1065">
        <v>43</v>
      </c>
      <c r="AQ67" s="1065">
        <v>44</v>
      </c>
      <c r="AR67" s="1118">
        <v>45</v>
      </c>
      <c r="AS67" s="1063">
        <v>46</v>
      </c>
      <c r="AT67" s="1063">
        <v>47</v>
      </c>
      <c r="AU67" s="1064">
        <v>48</v>
      </c>
      <c r="AV67" s="1065">
        <v>49</v>
      </c>
      <c r="AW67" s="1065">
        <v>50</v>
      </c>
      <c r="AX67" s="1065">
        <v>51</v>
      </c>
      <c r="AY67" s="1117">
        <v>52</v>
      </c>
    </row>
    <row r="68" spans="1:51">
      <c r="A68" s="5" t="s">
        <v>2</v>
      </c>
      <c r="B68" s="95">
        <v>57</v>
      </c>
      <c r="C68" s="321">
        <v>57</v>
      </c>
      <c r="D68" s="95">
        <v>62</v>
      </c>
      <c r="E68" s="322">
        <v>63</v>
      </c>
      <c r="F68" s="321">
        <v>63</v>
      </c>
      <c r="G68" s="323">
        <v>60</v>
      </c>
      <c r="H68" s="321">
        <v>61</v>
      </c>
      <c r="I68" s="321">
        <v>62</v>
      </c>
      <c r="J68" s="321">
        <v>62</v>
      </c>
      <c r="K68" s="321">
        <v>61</v>
      </c>
      <c r="L68" s="321">
        <v>60</v>
      </c>
      <c r="M68" s="324">
        <v>61</v>
      </c>
      <c r="N68" s="324">
        <v>58</v>
      </c>
      <c r="O68" s="324">
        <v>60</v>
      </c>
      <c r="P68" s="321">
        <v>60</v>
      </c>
      <c r="Q68" s="321">
        <v>60</v>
      </c>
      <c r="R68" s="324">
        <v>60</v>
      </c>
      <c r="S68" s="321">
        <v>61</v>
      </c>
      <c r="T68" s="321">
        <v>62</v>
      </c>
      <c r="U68" s="788">
        <v>56</v>
      </c>
      <c r="V68" s="789">
        <v>56</v>
      </c>
      <c r="W68" s="805">
        <v>56</v>
      </c>
      <c r="X68" s="843">
        <v>56</v>
      </c>
      <c r="Y68" s="843">
        <v>55</v>
      </c>
      <c r="Z68" s="947">
        <v>55</v>
      </c>
      <c r="AA68" s="843">
        <v>56</v>
      </c>
      <c r="AB68" s="844">
        <v>57</v>
      </c>
      <c r="AC68" s="1154">
        <v>57</v>
      </c>
      <c r="AD68" s="1154">
        <v>58</v>
      </c>
      <c r="AE68" s="844">
        <v>57</v>
      </c>
      <c r="AF68" s="1321">
        <v>57</v>
      </c>
      <c r="AG68" s="1321">
        <v>55</v>
      </c>
      <c r="AH68" s="761">
        <v>62</v>
      </c>
      <c r="AI68" s="761">
        <v>63</v>
      </c>
      <c r="AJ68" s="1321">
        <v>62</v>
      </c>
      <c r="AK68" s="1410"/>
      <c r="AL68" s="1155"/>
      <c r="AM68" s="1155"/>
      <c r="AN68" s="1155"/>
      <c r="AO68" s="1155"/>
      <c r="AP68" s="1155"/>
      <c r="AQ68" s="1155"/>
      <c r="AR68" s="1155"/>
      <c r="AS68" s="1155"/>
      <c r="AT68" s="1155"/>
      <c r="AU68" s="1155"/>
      <c r="AV68" s="1155"/>
      <c r="AW68" s="1155"/>
      <c r="AX68" s="1155"/>
      <c r="AY68" s="1089"/>
    </row>
    <row r="69" spans="1:51">
      <c r="A69" s="3" t="s">
        <v>3</v>
      </c>
      <c r="B69" s="89">
        <v>0</v>
      </c>
      <c r="C69" s="87">
        <v>58</v>
      </c>
      <c r="D69" s="36">
        <v>64</v>
      </c>
      <c r="E69" s="90">
        <v>65</v>
      </c>
      <c r="F69" s="94">
        <v>65</v>
      </c>
      <c r="G69" s="151">
        <v>63</v>
      </c>
      <c r="H69" s="87">
        <v>64</v>
      </c>
      <c r="I69" s="87">
        <v>62</v>
      </c>
      <c r="J69" s="87">
        <v>63</v>
      </c>
      <c r="K69" s="87">
        <v>62</v>
      </c>
      <c r="L69" s="87">
        <v>62</v>
      </c>
      <c r="M69" s="292">
        <v>62</v>
      </c>
      <c r="N69" s="292">
        <v>62</v>
      </c>
      <c r="O69" s="292">
        <v>63</v>
      </c>
      <c r="P69" s="87">
        <v>63</v>
      </c>
      <c r="Q69" s="87">
        <v>64</v>
      </c>
      <c r="R69" s="87">
        <v>63</v>
      </c>
      <c r="S69" s="87">
        <v>63</v>
      </c>
      <c r="T69" s="87">
        <v>63</v>
      </c>
      <c r="U69" s="790">
        <v>58</v>
      </c>
      <c r="V69" s="791">
        <v>58</v>
      </c>
      <c r="W69" s="806">
        <v>57</v>
      </c>
      <c r="X69" s="844">
        <v>59</v>
      </c>
      <c r="Y69" s="844">
        <v>57</v>
      </c>
      <c r="Z69" s="948">
        <v>57</v>
      </c>
      <c r="AA69" s="844">
        <v>59</v>
      </c>
      <c r="AB69" s="844">
        <v>60</v>
      </c>
      <c r="AC69" s="1154">
        <v>59</v>
      </c>
      <c r="AD69" s="1154">
        <v>60</v>
      </c>
      <c r="AE69" s="844">
        <v>60</v>
      </c>
      <c r="AF69" s="1321">
        <v>58</v>
      </c>
      <c r="AG69" s="1321">
        <v>58</v>
      </c>
      <c r="AH69" s="761">
        <v>63</v>
      </c>
      <c r="AI69" s="761">
        <v>63</v>
      </c>
      <c r="AJ69" s="1321">
        <v>63</v>
      </c>
      <c r="AK69" s="1410"/>
      <c r="AL69" s="1155"/>
      <c r="AM69" s="1155"/>
      <c r="AN69" s="1155"/>
      <c r="AO69" s="1155"/>
      <c r="AP69" s="1155"/>
      <c r="AQ69" s="1155"/>
      <c r="AR69" s="1155"/>
      <c r="AS69" s="1155"/>
      <c r="AT69" s="1155"/>
      <c r="AU69" s="1155"/>
      <c r="AV69" s="1155"/>
      <c r="AW69" s="1155"/>
      <c r="AX69" s="1155"/>
      <c r="AY69" s="1089"/>
    </row>
    <row r="70" spans="1:51">
      <c r="A70" s="3" t="s">
        <v>4</v>
      </c>
      <c r="B70" s="36">
        <v>57</v>
      </c>
      <c r="C70" s="87">
        <v>57</v>
      </c>
      <c r="D70" s="36">
        <v>63</v>
      </c>
      <c r="E70" s="88">
        <v>64</v>
      </c>
      <c r="F70" s="87">
        <v>62</v>
      </c>
      <c r="G70" s="151">
        <v>61</v>
      </c>
      <c r="H70" s="87">
        <v>62</v>
      </c>
      <c r="I70" s="87">
        <v>62</v>
      </c>
      <c r="J70" s="87">
        <v>62</v>
      </c>
      <c r="K70" s="87">
        <v>62</v>
      </c>
      <c r="L70" s="87">
        <v>60</v>
      </c>
      <c r="M70" s="292">
        <v>60</v>
      </c>
      <c r="N70" s="292">
        <v>60</v>
      </c>
      <c r="O70" s="292">
        <v>61</v>
      </c>
      <c r="P70" s="87">
        <v>62</v>
      </c>
      <c r="Q70" s="87">
        <v>62</v>
      </c>
      <c r="R70" s="87">
        <v>61</v>
      </c>
      <c r="S70" s="87">
        <v>61</v>
      </c>
      <c r="T70" s="87">
        <v>62</v>
      </c>
      <c r="U70" s="790">
        <v>56</v>
      </c>
      <c r="V70" s="791">
        <v>56</v>
      </c>
      <c r="W70" s="806">
        <v>56</v>
      </c>
      <c r="X70" s="844">
        <v>57</v>
      </c>
      <c r="Y70" s="844">
        <v>56</v>
      </c>
      <c r="Z70" s="948">
        <v>56</v>
      </c>
      <c r="AA70" s="844">
        <v>58</v>
      </c>
      <c r="AB70" s="844">
        <v>58</v>
      </c>
      <c r="AC70" s="1154">
        <v>57</v>
      </c>
      <c r="AD70" s="1154">
        <v>59</v>
      </c>
      <c r="AE70" s="844">
        <v>59</v>
      </c>
      <c r="AF70" s="1321">
        <v>58</v>
      </c>
      <c r="AG70" s="1321">
        <v>56</v>
      </c>
      <c r="AH70" s="761">
        <v>63</v>
      </c>
      <c r="AI70" s="761">
        <v>64</v>
      </c>
      <c r="AJ70" s="1321">
        <v>63</v>
      </c>
      <c r="AK70" s="1410"/>
      <c r="AL70" s="1155"/>
      <c r="AM70" s="1155"/>
      <c r="AN70" s="1155"/>
      <c r="AO70" s="1155"/>
      <c r="AP70" s="1155"/>
      <c r="AQ70" s="1155"/>
      <c r="AR70" s="1155"/>
      <c r="AS70" s="1155"/>
      <c r="AT70" s="1155"/>
      <c r="AU70" s="1155"/>
      <c r="AV70" s="1155"/>
      <c r="AW70" s="1155"/>
      <c r="AX70" s="1155"/>
      <c r="AY70" s="1089"/>
    </row>
    <row r="71" spans="1:51">
      <c r="A71" s="3" t="s">
        <v>5</v>
      </c>
      <c r="B71" s="36">
        <v>58</v>
      </c>
      <c r="C71" s="87">
        <v>58</v>
      </c>
      <c r="D71" s="36">
        <v>63</v>
      </c>
      <c r="E71" s="91">
        <v>63</v>
      </c>
      <c r="F71" s="87">
        <v>62</v>
      </c>
      <c r="G71" s="151">
        <v>61</v>
      </c>
      <c r="H71" s="87">
        <v>61</v>
      </c>
      <c r="I71" s="87">
        <v>62</v>
      </c>
      <c r="J71" s="87">
        <v>61</v>
      </c>
      <c r="K71" s="87">
        <v>61</v>
      </c>
      <c r="L71" s="87">
        <v>59</v>
      </c>
      <c r="M71" s="292">
        <v>59</v>
      </c>
      <c r="N71" s="292">
        <v>59</v>
      </c>
      <c r="O71" s="292">
        <v>59</v>
      </c>
      <c r="P71" s="87">
        <v>60</v>
      </c>
      <c r="Q71" s="87">
        <v>60</v>
      </c>
      <c r="R71" s="87">
        <v>60</v>
      </c>
      <c r="S71" s="87">
        <v>61</v>
      </c>
      <c r="T71" s="87">
        <v>61</v>
      </c>
      <c r="U71" s="790">
        <v>55</v>
      </c>
      <c r="V71" s="791">
        <v>55</v>
      </c>
      <c r="W71" s="806">
        <v>56</v>
      </c>
      <c r="X71" s="844">
        <v>54</v>
      </c>
      <c r="Y71" s="844">
        <v>53</v>
      </c>
      <c r="Z71" s="948">
        <v>55</v>
      </c>
      <c r="AA71" s="844">
        <v>55</v>
      </c>
      <c r="AB71" s="844">
        <v>56</v>
      </c>
      <c r="AC71" s="1154">
        <v>56</v>
      </c>
      <c r="AD71" s="1154">
        <v>59</v>
      </c>
      <c r="AE71" s="844">
        <v>58</v>
      </c>
      <c r="AF71" s="1321">
        <v>57</v>
      </c>
      <c r="AG71" s="1321">
        <v>56</v>
      </c>
      <c r="AH71" s="761">
        <v>61</v>
      </c>
      <c r="AI71" s="761">
        <v>63</v>
      </c>
      <c r="AJ71" s="1321">
        <v>63</v>
      </c>
      <c r="AK71" s="1410"/>
      <c r="AL71" s="1155"/>
      <c r="AM71" s="1155"/>
      <c r="AN71" s="1155"/>
      <c r="AO71" s="1155"/>
      <c r="AP71" s="1155"/>
      <c r="AQ71" s="1155"/>
      <c r="AR71" s="1155"/>
      <c r="AS71" s="1155"/>
      <c r="AT71" s="1155"/>
      <c r="AU71" s="1155"/>
      <c r="AV71" s="1155"/>
      <c r="AW71" s="1155"/>
      <c r="AX71" s="1155"/>
      <c r="AY71" s="1089"/>
    </row>
    <row r="72" spans="1:51">
      <c r="A72" s="3" t="s">
        <v>6</v>
      </c>
      <c r="B72" s="36">
        <v>58</v>
      </c>
      <c r="C72" s="87">
        <v>57</v>
      </c>
      <c r="D72" s="36">
        <v>63</v>
      </c>
      <c r="E72" s="90">
        <v>62</v>
      </c>
      <c r="F72" s="87">
        <v>61</v>
      </c>
      <c r="G72" s="151">
        <v>60</v>
      </c>
      <c r="H72" s="87">
        <v>60</v>
      </c>
      <c r="I72" s="87">
        <v>61</v>
      </c>
      <c r="J72" s="87">
        <v>61</v>
      </c>
      <c r="K72" s="87">
        <v>60</v>
      </c>
      <c r="L72" s="87">
        <v>59</v>
      </c>
      <c r="M72" s="292">
        <v>59</v>
      </c>
      <c r="N72" s="292">
        <v>58</v>
      </c>
      <c r="O72" s="292">
        <v>60</v>
      </c>
      <c r="P72" s="87">
        <v>61</v>
      </c>
      <c r="Q72" s="87">
        <v>61</v>
      </c>
      <c r="R72" s="87">
        <v>60</v>
      </c>
      <c r="S72" s="87">
        <v>61</v>
      </c>
      <c r="T72" s="87">
        <v>61</v>
      </c>
      <c r="U72" s="790">
        <v>56</v>
      </c>
      <c r="V72" s="791">
        <v>55</v>
      </c>
      <c r="W72" s="806">
        <v>56</v>
      </c>
      <c r="X72" s="844">
        <v>56</v>
      </c>
      <c r="Y72" s="844">
        <v>53</v>
      </c>
      <c r="Z72" s="948">
        <v>54</v>
      </c>
      <c r="AA72" s="844">
        <v>55</v>
      </c>
      <c r="AB72" s="844">
        <v>55</v>
      </c>
      <c r="AC72" s="1154">
        <v>55</v>
      </c>
      <c r="AD72" s="1154">
        <v>57</v>
      </c>
      <c r="AE72" s="844">
        <v>58</v>
      </c>
      <c r="AF72" s="1321">
        <v>55</v>
      </c>
      <c r="AG72" s="1321">
        <v>56</v>
      </c>
      <c r="AH72" s="761">
        <v>60</v>
      </c>
      <c r="AI72" s="761">
        <v>62</v>
      </c>
      <c r="AJ72" s="1321">
        <v>63</v>
      </c>
      <c r="AK72" s="1410"/>
      <c r="AL72" s="1155"/>
      <c r="AM72" s="1155"/>
      <c r="AN72" s="1155"/>
      <c r="AO72" s="1155"/>
      <c r="AP72" s="1155"/>
      <c r="AQ72" s="1155"/>
      <c r="AR72" s="1155"/>
      <c r="AS72" s="1155"/>
      <c r="AT72" s="1155"/>
      <c r="AU72" s="1155"/>
      <c r="AV72" s="1155"/>
      <c r="AW72" s="1155"/>
      <c r="AX72" s="1155"/>
      <c r="AY72" s="1089"/>
    </row>
    <row r="73" spans="1:51">
      <c r="A73" s="3" t="s">
        <v>7</v>
      </c>
      <c r="B73" s="36">
        <v>59</v>
      </c>
      <c r="C73" s="87">
        <v>58</v>
      </c>
      <c r="D73" s="36">
        <v>64</v>
      </c>
      <c r="E73" s="90">
        <v>63</v>
      </c>
      <c r="F73" s="87">
        <v>64</v>
      </c>
      <c r="G73" s="151">
        <v>62</v>
      </c>
      <c r="H73" s="87">
        <v>63</v>
      </c>
      <c r="I73" s="87">
        <v>62</v>
      </c>
      <c r="J73" s="87">
        <v>62</v>
      </c>
      <c r="K73" s="87">
        <v>61</v>
      </c>
      <c r="L73" s="87">
        <v>60</v>
      </c>
      <c r="M73" s="292">
        <v>60</v>
      </c>
      <c r="N73" s="292">
        <v>60</v>
      </c>
      <c r="O73" s="292">
        <v>61</v>
      </c>
      <c r="P73" s="87">
        <v>61</v>
      </c>
      <c r="Q73" s="87">
        <v>59</v>
      </c>
      <c r="R73" s="87">
        <v>60</v>
      </c>
      <c r="S73" s="87">
        <v>62</v>
      </c>
      <c r="T73" s="87">
        <v>62</v>
      </c>
      <c r="U73" s="790">
        <v>55</v>
      </c>
      <c r="V73" s="791">
        <v>55</v>
      </c>
      <c r="W73" s="806">
        <v>56</v>
      </c>
      <c r="X73" s="844">
        <v>55</v>
      </c>
      <c r="Y73" s="844">
        <v>54</v>
      </c>
      <c r="Z73" s="948">
        <v>55</v>
      </c>
      <c r="AA73" s="844">
        <v>56</v>
      </c>
      <c r="AB73" s="844">
        <v>59</v>
      </c>
      <c r="AC73" s="1154">
        <v>57</v>
      </c>
      <c r="AD73" s="1154">
        <v>58</v>
      </c>
      <c r="AE73" s="844">
        <v>59</v>
      </c>
      <c r="AF73" s="1321">
        <v>59</v>
      </c>
      <c r="AG73" s="1321">
        <v>56</v>
      </c>
      <c r="AH73" s="761">
        <v>62</v>
      </c>
      <c r="AI73" s="761">
        <v>65</v>
      </c>
      <c r="AJ73" s="1321">
        <v>62</v>
      </c>
      <c r="AK73" s="1410"/>
      <c r="AL73" s="1155"/>
      <c r="AM73" s="1155"/>
      <c r="AN73" s="1155"/>
      <c r="AO73" s="1155"/>
      <c r="AP73" s="1155"/>
      <c r="AQ73" s="1155"/>
      <c r="AR73" s="1155"/>
      <c r="AS73" s="1155"/>
      <c r="AT73" s="1155"/>
      <c r="AU73" s="1155"/>
      <c r="AV73" s="1155"/>
      <c r="AW73" s="1155"/>
      <c r="AX73" s="1155"/>
      <c r="AY73" s="1089"/>
    </row>
    <row r="74" spans="1:51">
      <c r="A74" s="3" t="s">
        <v>8</v>
      </c>
      <c r="B74" s="92">
        <v>60</v>
      </c>
      <c r="C74" s="87">
        <v>59</v>
      </c>
      <c r="D74" s="93">
        <v>65</v>
      </c>
      <c r="E74" s="91">
        <v>0</v>
      </c>
      <c r="F74" s="87">
        <v>63</v>
      </c>
      <c r="G74" s="151">
        <v>63</v>
      </c>
      <c r="H74" s="87">
        <v>65</v>
      </c>
      <c r="I74" s="87">
        <v>63</v>
      </c>
      <c r="J74" s="87">
        <v>63</v>
      </c>
      <c r="K74" s="87">
        <v>63</v>
      </c>
      <c r="L74" s="87">
        <v>62</v>
      </c>
      <c r="M74" s="292">
        <v>61</v>
      </c>
      <c r="N74" s="292">
        <v>63</v>
      </c>
      <c r="O74" s="292">
        <v>62</v>
      </c>
      <c r="P74" s="87">
        <v>61</v>
      </c>
      <c r="Q74" s="87">
        <v>60</v>
      </c>
      <c r="R74" s="87">
        <v>58</v>
      </c>
      <c r="S74" s="87">
        <v>61</v>
      </c>
      <c r="T74" s="87">
        <v>60</v>
      </c>
      <c r="U74" s="790">
        <v>52</v>
      </c>
      <c r="V74" s="791">
        <v>50</v>
      </c>
      <c r="W74" s="806">
        <v>56</v>
      </c>
      <c r="X74" s="844">
        <v>53</v>
      </c>
      <c r="Y74" s="890">
        <v>48</v>
      </c>
      <c r="Z74" s="948">
        <v>55</v>
      </c>
      <c r="AA74" s="844">
        <v>57</v>
      </c>
      <c r="AB74" s="844">
        <v>60</v>
      </c>
      <c r="AC74" s="1154">
        <v>58</v>
      </c>
      <c r="AD74" s="1154">
        <v>62</v>
      </c>
      <c r="AE74" s="844">
        <v>60</v>
      </c>
      <c r="AF74" s="1321">
        <v>61</v>
      </c>
      <c r="AG74" s="1321">
        <v>57</v>
      </c>
      <c r="AH74" s="761">
        <v>61</v>
      </c>
      <c r="AI74" s="761">
        <v>65</v>
      </c>
      <c r="AJ74" s="1321">
        <v>63</v>
      </c>
      <c r="AK74" s="1410"/>
      <c r="AL74" s="1155"/>
      <c r="AM74" s="1155"/>
      <c r="AN74" s="1155"/>
      <c r="AO74" s="1155"/>
      <c r="AP74" s="1155"/>
      <c r="AQ74" s="1155"/>
      <c r="AR74" s="1155"/>
      <c r="AS74" s="1155"/>
      <c r="AT74" s="1155"/>
      <c r="AU74" s="1155"/>
      <c r="AV74" s="1155"/>
      <c r="AW74" s="1155"/>
      <c r="AX74" s="1155"/>
      <c r="AY74" s="1089"/>
    </row>
    <row r="75" spans="1:51">
      <c r="A75" s="3" t="s">
        <v>9</v>
      </c>
      <c r="B75" s="92">
        <v>61</v>
      </c>
      <c r="C75" s="94">
        <v>60</v>
      </c>
      <c r="D75" s="36">
        <v>66</v>
      </c>
      <c r="E75" s="91">
        <v>0</v>
      </c>
      <c r="F75" s="87">
        <v>60</v>
      </c>
      <c r="G75" s="151">
        <v>63</v>
      </c>
      <c r="H75" s="87">
        <v>65</v>
      </c>
      <c r="I75" s="87">
        <v>65</v>
      </c>
      <c r="J75" s="87">
        <v>64</v>
      </c>
      <c r="K75" s="87">
        <v>65</v>
      </c>
      <c r="L75" s="87">
        <v>63</v>
      </c>
      <c r="M75" s="292">
        <v>61</v>
      </c>
      <c r="N75" s="292">
        <v>59</v>
      </c>
      <c r="O75" s="292">
        <v>65</v>
      </c>
      <c r="P75" s="87">
        <v>63</v>
      </c>
      <c r="Q75" s="87">
        <v>65</v>
      </c>
      <c r="R75" s="87">
        <v>61</v>
      </c>
      <c r="S75" s="87">
        <v>60</v>
      </c>
      <c r="T75" s="87">
        <v>64</v>
      </c>
      <c r="U75" s="790">
        <v>57</v>
      </c>
      <c r="V75" s="791">
        <v>56</v>
      </c>
      <c r="W75" s="806">
        <v>58</v>
      </c>
      <c r="X75" s="844">
        <v>59</v>
      </c>
      <c r="Y75" s="844">
        <v>54</v>
      </c>
      <c r="Z75" s="948">
        <v>56</v>
      </c>
      <c r="AA75" s="844">
        <v>60</v>
      </c>
      <c r="AB75" s="844">
        <v>58</v>
      </c>
      <c r="AC75" s="1154">
        <v>60</v>
      </c>
      <c r="AD75" s="1154">
        <v>61</v>
      </c>
      <c r="AE75" s="844">
        <v>58</v>
      </c>
      <c r="AF75" s="1321">
        <v>61</v>
      </c>
      <c r="AG75" s="1321">
        <v>56</v>
      </c>
      <c r="AH75" s="761">
        <v>57</v>
      </c>
      <c r="AI75" s="761">
        <v>64</v>
      </c>
      <c r="AJ75" s="1321">
        <v>62</v>
      </c>
      <c r="AK75" s="1410"/>
      <c r="AL75" s="1155"/>
      <c r="AM75" s="1155"/>
      <c r="AN75" s="1155"/>
      <c r="AO75" s="1155"/>
      <c r="AP75" s="1155"/>
      <c r="AQ75" s="1155"/>
      <c r="AR75" s="1155"/>
      <c r="AS75" s="1155"/>
      <c r="AT75" s="1155"/>
      <c r="AU75" s="1155"/>
      <c r="AV75" s="1155"/>
      <c r="AW75" s="1155"/>
      <c r="AX75" s="1155"/>
      <c r="AY75" s="1089"/>
    </row>
    <row r="76" spans="1:51">
      <c r="A76" s="3" t="s">
        <v>10</v>
      </c>
      <c r="B76" s="92">
        <v>60</v>
      </c>
      <c r="C76" s="94">
        <v>60</v>
      </c>
      <c r="D76" s="36">
        <v>65</v>
      </c>
      <c r="E76" s="91">
        <v>66</v>
      </c>
      <c r="F76" s="151">
        <v>58</v>
      </c>
      <c r="G76" s="151">
        <v>60</v>
      </c>
      <c r="H76" s="87">
        <v>62</v>
      </c>
      <c r="I76" s="87">
        <v>62</v>
      </c>
      <c r="J76" s="87">
        <v>63</v>
      </c>
      <c r="K76" s="87">
        <v>63</v>
      </c>
      <c r="L76" s="87">
        <v>63</v>
      </c>
      <c r="M76" s="292">
        <v>60</v>
      </c>
      <c r="N76" s="292">
        <v>59</v>
      </c>
      <c r="O76" s="292">
        <v>61</v>
      </c>
      <c r="P76" s="87">
        <v>64</v>
      </c>
      <c r="Q76" s="87">
        <v>62</v>
      </c>
      <c r="R76" s="87">
        <v>61</v>
      </c>
      <c r="S76" s="87">
        <v>63</v>
      </c>
      <c r="T76" s="87">
        <v>61</v>
      </c>
      <c r="U76" s="790">
        <v>56</v>
      </c>
      <c r="V76" s="791">
        <v>54</v>
      </c>
      <c r="W76" s="806">
        <v>58</v>
      </c>
      <c r="X76" s="844">
        <v>56</v>
      </c>
      <c r="Y76" s="844">
        <v>55</v>
      </c>
      <c r="Z76" s="948">
        <v>57</v>
      </c>
      <c r="AA76" s="844">
        <v>60</v>
      </c>
      <c r="AB76" s="844">
        <v>61</v>
      </c>
      <c r="AC76" s="1154">
        <v>60</v>
      </c>
      <c r="AD76" s="1154">
        <v>61</v>
      </c>
      <c r="AE76" s="844">
        <v>59</v>
      </c>
      <c r="AF76" s="1321">
        <v>61</v>
      </c>
      <c r="AG76" s="1321">
        <v>57</v>
      </c>
      <c r="AH76" s="761">
        <v>61</v>
      </c>
      <c r="AI76" s="761">
        <v>66</v>
      </c>
      <c r="AJ76" s="1321">
        <v>62</v>
      </c>
      <c r="AK76" s="1410"/>
      <c r="AL76" s="1155"/>
      <c r="AM76" s="1155"/>
      <c r="AN76" s="1155"/>
      <c r="AO76" s="1155"/>
      <c r="AP76" s="1155"/>
      <c r="AQ76" s="1155"/>
      <c r="AR76" s="1155"/>
      <c r="AS76" s="1155"/>
      <c r="AT76" s="1155"/>
      <c r="AU76" s="1155"/>
      <c r="AV76" s="1155"/>
      <c r="AW76" s="1155"/>
      <c r="AX76" s="1155"/>
      <c r="AY76" s="1089"/>
    </row>
    <row r="77" spans="1:51" ht="15.75" thickBot="1">
      <c r="A77" s="6" t="s">
        <v>11</v>
      </c>
      <c r="B77" s="958">
        <v>59</v>
      </c>
      <c r="C77" s="652">
        <v>59</v>
      </c>
      <c r="D77" s="958">
        <v>65</v>
      </c>
      <c r="E77" s="959">
        <v>66</v>
      </c>
      <c r="F77" s="651">
        <v>63</v>
      </c>
      <c r="G77" s="651">
        <v>62</v>
      </c>
      <c r="H77" s="652">
        <v>64</v>
      </c>
      <c r="I77" s="652">
        <v>68</v>
      </c>
      <c r="J77" s="652">
        <v>64</v>
      </c>
      <c r="K77" s="652">
        <v>64</v>
      </c>
      <c r="L77" s="652">
        <v>62</v>
      </c>
      <c r="M77" s="654">
        <v>62</v>
      </c>
      <c r="N77" s="654">
        <v>62</v>
      </c>
      <c r="O77" s="654">
        <v>63</v>
      </c>
      <c r="P77" s="652">
        <v>63</v>
      </c>
      <c r="Q77" s="652">
        <v>60</v>
      </c>
      <c r="R77" s="652">
        <v>61</v>
      </c>
      <c r="S77" s="652">
        <v>62</v>
      </c>
      <c r="T77" s="652">
        <v>63</v>
      </c>
      <c r="U77" s="960">
        <v>56</v>
      </c>
      <c r="V77" s="961">
        <v>58</v>
      </c>
      <c r="W77" s="962">
        <v>58</v>
      </c>
      <c r="X77" s="963">
        <v>57</v>
      </c>
      <c r="Y77" s="963">
        <v>56</v>
      </c>
      <c r="Z77" s="964">
        <v>57</v>
      </c>
      <c r="AA77" s="963">
        <v>58</v>
      </c>
      <c r="AB77" s="844">
        <v>60</v>
      </c>
      <c r="AC77" s="1154">
        <v>59</v>
      </c>
      <c r="AD77" s="1154">
        <v>62</v>
      </c>
      <c r="AE77" s="844">
        <v>63</v>
      </c>
      <c r="AF77" s="1321">
        <v>61</v>
      </c>
      <c r="AG77" s="1321">
        <v>58</v>
      </c>
      <c r="AH77" s="761">
        <v>63</v>
      </c>
      <c r="AI77" s="761">
        <v>66</v>
      </c>
      <c r="AJ77" s="1321">
        <v>64</v>
      </c>
      <c r="AK77" s="1410"/>
      <c r="AL77" s="1155"/>
      <c r="AM77" s="1155"/>
      <c r="AN77" s="1155"/>
      <c r="AO77" s="1155"/>
      <c r="AP77" s="1155"/>
      <c r="AQ77" s="1155"/>
      <c r="AR77" s="1155"/>
      <c r="AS77" s="1155"/>
      <c r="AT77" s="1155"/>
      <c r="AU77" s="1155"/>
      <c r="AV77" s="1155"/>
      <c r="AW77" s="1155"/>
      <c r="AX77" s="1155"/>
      <c r="AY77" s="1089"/>
    </row>
    <row r="78" spans="1:51" ht="15.75">
      <c r="A78" s="944" t="s">
        <v>12</v>
      </c>
      <c r="B78" s="95">
        <v>57</v>
      </c>
      <c r="C78" s="95">
        <v>57</v>
      </c>
      <c r="D78" s="949">
        <v>63</v>
      </c>
      <c r="E78" s="34">
        <v>63</v>
      </c>
      <c r="F78" s="950">
        <v>63</v>
      </c>
      <c r="G78" s="951">
        <v>61</v>
      </c>
      <c r="H78" s="952">
        <v>62</v>
      </c>
      <c r="I78" s="949">
        <f t="shared" ref="I78:AJ78" si="0">AVERAGE(I68:I72)</f>
        <v>61.8</v>
      </c>
      <c r="J78" s="949">
        <f t="shared" si="0"/>
        <v>61.8</v>
      </c>
      <c r="K78" s="949">
        <f t="shared" si="0"/>
        <v>61.2</v>
      </c>
      <c r="L78" s="949">
        <f t="shared" si="0"/>
        <v>60</v>
      </c>
      <c r="M78" s="256">
        <f t="shared" si="0"/>
        <v>60.2</v>
      </c>
      <c r="N78" s="718">
        <f t="shared" si="0"/>
        <v>59.4</v>
      </c>
      <c r="O78" s="847">
        <f t="shared" si="0"/>
        <v>60.6</v>
      </c>
      <c r="P78" s="256">
        <f t="shared" si="0"/>
        <v>61.2</v>
      </c>
      <c r="Q78" s="256">
        <f t="shared" si="0"/>
        <v>61.4</v>
      </c>
      <c r="R78" s="256">
        <f t="shared" si="0"/>
        <v>60.8</v>
      </c>
      <c r="S78" s="256">
        <f t="shared" si="0"/>
        <v>61.4</v>
      </c>
      <c r="T78" s="256">
        <f t="shared" si="0"/>
        <v>61.8</v>
      </c>
      <c r="U78" s="953">
        <f t="shared" si="0"/>
        <v>56.2</v>
      </c>
      <c r="V78" s="953">
        <f t="shared" si="0"/>
        <v>56</v>
      </c>
      <c r="W78" s="953">
        <f t="shared" si="0"/>
        <v>56.2</v>
      </c>
      <c r="X78" s="953">
        <f t="shared" si="0"/>
        <v>56.4</v>
      </c>
      <c r="Y78" s="953">
        <f t="shared" si="0"/>
        <v>54.8</v>
      </c>
      <c r="Z78" s="954">
        <f t="shared" si="0"/>
        <v>55.4</v>
      </c>
      <c r="AA78" s="953">
        <f t="shared" si="0"/>
        <v>56.6</v>
      </c>
      <c r="AB78" s="953">
        <f t="shared" si="0"/>
        <v>57.2</v>
      </c>
      <c r="AC78" s="1132">
        <f t="shared" si="0"/>
        <v>56.8</v>
      </c>
      <c r="AD78" s="1132">
        <f t="shared" si="0"/>
        <v>58.6</v>
      </c>
      <c r="AE78" s="1132">
        <f t="shared" si="0"/>
        <v>58.4</v>
      </c>
      <c r="AF78" s="1132">
        <f t="shared" si="0"/>
        <v>57</v>
      </c>
      <c r="AG78" s="1132">
        <f t="shared" si="0"/>
        <v>56.2</v>
      </c>
      <c r="AH78" s="1132">
        <f t="shared" si="0"/>
        <v>61.8</v>
      </c>
      <c r="AI78" s="1132">
        <f t="shared" si="0"/>
        <v>63</v>
      </c>
      <c r="AJ78" s="1132">
        <f t="shared" si="0"/>
        <v>62.8</v>
      </c>
      <c r="AK78" s="1156"/>
      <c r="AL78" s="1156"/>
      <c r="AM78" s="1156"/>
      <c r="AN78" s="1156"/>
      <c r="AO78" s="1156"/>
      <c r="AP78" s="1156"/>
      <c r="AQ78" s="1156"/>
      <c r="AR78" s="1156"/>
      <c r="AS78" s="1156"/>
      <c r="AT78" s="1156"/>
      <c r="AU78" s="1156"/>
      <c r="AV78" s="1156"/>
      <c r="AW78" s="1156"/>
      <c r="AX78" s="1156"/>
      <c r="AY78" s="1090"/>
    </row>
    <row r="79" spans="1:51" ht="16.5" thickBot="1">
      <c r="A79" s="955" t="s">
        <v>13</v>
      </c>
      <c r="B79" s="37">
        <v>59</v>
      </c>
      <c r="C79" s="37">
        <v>59</v>
      </c>
      <c r="D79" s="189">
        <v>65</v>
      </c>
      <c r="E79" s="181">
        <v>64</v>
      </c>
      <c r="F79" s="96">
        <v>63</v>
      </c>
      <c r="G79" s="202">
        <v>62</v>
      </c>
      <c r="H79" s="736">
        <v>64</v>
      </c>
      <c r="I79" s="35">
        <f t="shared" ref="I79:AJ79" si="1">AVERAGE(I73:I77)</f>
        <v>64</v>
      </c>
      <c r="J79" s="189">
        <f t="shared" si="1"/>
        <v>63.2</v>
      </c>
      <c r="K79" s="189">
        <f t="shared" si="1"/>
        <v>63.2</v>
      </c>
      <c r="L79" s="189">
        <f t="shared" si="1"/>
        <v>62</v>
      </c>
      <c r="M79" s="257">
        <f t="shared" si="1"/>
        <v>60.8</v>
      </c>
      <c r="N79" s="722">
        <f t="shared" si="1"/>
        <v>60.6</v>
      </c>
      <c r="O79" s="268">
        <f t="shared" si="1"/>
        <v>62.4</v>
      </c>
      <c r="P79" s="257">
        <f t="shared" si="1"/>
        <v>62.4</v>
      </c>
      <c r="Q79" s="257">
        <f t="shared" si="1"/>
        <v>61.2</v>
      </c>
      <c r="R79" s="257">
        <f t="shared" si="1"/>
        <v>60.2</v>
      </c>
      <c r="S79" s="257">
        <f t="shared" si="1"/>
        <v>61.6</v>
      </c>
      <c r="T79" s="257">
        <f t="shared" si="1"/>
        <v>62</v>
      </c>
      <c r="U79" s="956">
        <f t="shared" si="1"/>
        <v>55.2</v>
      </c>
      <c r="V79" s="956">
        <f t="shared" si="1"/>
        <v>54.6</v>
      </c>
      <c r="W79" s="956">
        <f t="shared" si="1"/>
        <v>57.2</v>
      </c>
      <c r="X79" s="956">
        <f t="shared" si="1"/>
        <v>56</v>
      </c>
      <c r="Y79" s="956">
        <f t="shared" si="1"/>
        <v>53.4</v>
      </c>
      <c r="Z79" s="957">
        <f t="shared" si="1"/>
        <v>56</v>
      </c>
      <c r="AA79" s="956">
        <f t="shared" si="1"/>
        <v>58.2</v>
      </c>
      <c r="AB79" s="956">
        <f t="shared" si="1"/>
        <v>59.6</v>
      </c>
      <c r="AC79" s="1133">
        <f t="shared" si="1"/>
        <v>58.8</v>
      </c>
      <c r="AD79" s="1133">
        <f t="shared" si="1"/>
        <v>60.8</v>
      </c>
      <c r="AE79" s="1133">
        <f t="shared" si="1"/>
        <v>59.8</v>
      </c>
      <c r="AF79" s="1133">
        <f t="shared" si="1"/>
        <v>60.6</v>
      </c>
      <c r="AG79" s="1133">
        <f t="shared" si="1"/>
        <v>56.8</v>
      </c>
      <c r="AH79" s="1133">
        <f t="shared" si="1"/>
        <v>60.8</v>
      </c>
      <c r="AI79" s="1133">
        <f t="shared" si="1"/>
        <v>65.2</v>
      </c>
      <c r="AJ79" s="1133">
        <f t="shared" si="1"/>
        <v>62.6</v>
      </c>
      <c r="AK79" s="1157"/>
      <c r="AL79" s="1157"/>
      <c r="AM79" s="1157"/>
      <c r="AN79" s="1157"/>
      <c r="AO79" s="1157"/>
      <c r="AP79" s="1157"/>
      <c r="AQ79" s="1157"/>
      <c r="AR79" s="1157"/>
      <c r="AS79" s="1157"/>
      <c r="AT79" s="1157"/>
      <c r="AU79" s="1157"/>
      <c r="AV79" s="1157"/>
      <c r="AW79" s="1157"/>
      <c r="AX79" s="1157"/>
      <c r="AY79" s="1091"/>
    </row>
    <row r="80" spans="1:51" ht="18.75" thickBot="1">
      <c r="A80" s="965" t="s">
        <v>14</v>
      </c>
      <c r="B80" s="966">
        <v>58</v>
      </c>
      <c r="C80" s="966">
        <v>58</v>
      </c>
      <c r="D80" s="966">
        <v>63.515555400000004</v>
      </c>
      <c r="E80" s="967">
        <v>64</v>
      </c>
      <c r="F80" s="968">
        <v>63</v>
      </c>
      <c r="G80" s="969">
        <v>61</v>
      </c>
      <c r="H80" s="970">
        <v>62</v>
      </c>
      <c r="I80" s="967">
        <v>62</v>
      </c>
      <c r="J80" s="967">
        <v>62</v>
      </c>
      <c r="K80" s="967">
        <v>62</v>
      </c>
      <c r="L80" s="967">
        <v>61</v>
      </c>
      <c r="M80" s="971">
        <v>60</v>
      </c>
      <c r="N80" s="972">
        <v>61</v>
      </c>
      <c r="O80" s="973">
        <v>62</v>
      </c>
      <c r="P80" s="971">
        <v>63</v>
      </c>
      <c r="Q80" s="973">
        <v>64</v>
      </c>
      <c r="R80" s="974">
        <v>61</v>
      </c>
      <c r="S80" s="974">
        <v>62</v>
      </c>
      <c r="T80" s="974">
        <v>63</v>
      </c>
      <c r="U80" s="975">
        <v>56</v>
      </c>
      <c r="V80" s="975">
        <v>56</v>
      </c>
      <c r="W80" s="976">
        <v>56</v>
      </c>
      <c r="X80" s="977">
        <v>56</v>
      </c>
      <c r="Y80" s="978">
        <v>55</v>
      </c>
      <c r="Z80" s="977">
        <v>56</v>
      </c>
      <c r="AA80" s="986">
        <v>57</v>
      </c>
      <c r="AB80" s="1000">
        <v>58</v>
      </c>
      <c r="AC80" s="1158">
        <v>57</v>
      </c>
      <c r="AD80" s="1159">
        <v>59</v>
      </c>
      <c r="AE80" s="1169">
        <v>59</v>
      </c>
      <c r="AF80" s="1169">
        <v>58</v>
      </c>
      <c r="AG80" s="1169">
        <v>57</v>
      </c>
      <c r="AH80" s="1169">
        <v>62</v>
      </c>
      <c r="AI80" s="1169">
        <v>64</v>
      </c>
      <c r="AJ80" s="1169">
        <v>63</v>
      </c>
      <c r="AK80" s="1160"/>
      <c r="AL80" s="1160"/>
      <c r="AM80" s="1160"/>
      <c r="AN80" s="1160"/>
      <c r="AO80" s="1160"/>
      <c r="AP80" s="1160"/>
      <c r="AQ80" s="1160"/>
      <c r="AR80" s="1160"/>
      <c r="AS80" s="1160"/>
      <c r="AT80" s="1160"/>
      <c r="AU80" s="1160"/>
      <c r="AV80" s="1160"/>
      <c r="AW80" s="1160"/>
      <c r="AX80" s="1160"/>
      <c r="AY80" s="1092"/>
    </row>
    <row r="81" spans="1:51" ht="15.75" thickBot="1"/>
    <row r="82" spans="1:51" ht="15.75" thickBot="1">
      <c r="A82" s="1514" t="s">
        <v>267</v>
      </c>
      <c r="B82" s="1506"/>
      <c r="C82" s="1506"/>
      <c r="D82" s="1506"/>
      <c r="E82" s="1506"/>
      <c r="F82" s="1506"/>
      <c r="G82" s="1506"/>
      <c r="H82" s="1506"/>
      <c r="I82" s="1506"/>
      <c r="J82" s="1506"/>
      <c r="K82" s="1506"/>
      <c r="L82" s="1506"/>
      <c r="M82" s="1506"/>
      <c r="N82" s="1506"/>
      <c r="O82" s="1506"/>
      <c r="P82" s="1506"/>
      <c r="Q82" s="1506"/>
      <c r="R82" s="1506"/>
      <c r="S82" s="1506"/>
      <c r="T82" s="1506"/>
      <c r="U82" s="1506"/>
      <c r="V82" s="1506"/>
      <c r="W82" s="1506"/>
      <c r="X82" s="1506"/>
      <c r="Y82" s="1506"/>
      <c r="Z82" s="1506"/>
      <c r="AA82" s="1506"/>
      <c r="AB82" s="1506"/>
      <c r="AC82" s="1506"/>
      <c r="AD82" s="1506"/>
      <c r="AE82" s="1506"/>
      <c r="AF82" s="1506"/>
      <c r="AG82" s="1506"/>
      <c r="AH82" s="1506"/>
      <c r="AI82" s="1506"/>
      <c r="AJ82" s="1506"/>
      <c r="AK82" s="1506"/>
      <c r="AL82" s="1506"/>
      <c r="AM82" s="1506"/>
      <c r="AN82" s="1506"/>
      <c r="AO82" s="1506"/>
      <c r="AP82" s="1506"/>
      <c r="AQ82" s="1506"/>
      <c r="AR82" s="1506"/>
      <c r="AS82" s="1506"/>
      <c r="AT82" s="1506"/>
      <c r="AU82" s="1506"/>
      <c r="AV82" s="1506"/>
      <c r="AW82" s="1506"/>
      <c r="AX82" s="1506"/>
      <c r="AY82" s="1507"/>
    </row>
    <row r="83" spans="1:51" ht="15.75" thickBot="1">
      <c r="A83" s="1050" t="s">
        <v>1</v>
      </c>
      <c r="B83" s="1063">
        <v>3</v>
      </c>
      <c r="C83" s="1063">
        <v>4</v>
      </c>
      <c r="D83" s="1063">
        <v>5</v>
      </c>
      <c r="E83" s="1063">
        <v>6</v>
      </c>
      <c r="F83" s="1063">
        <v>7</v>
      </c>
      <c r="G83" s="1063">
        <v>8</v>
      </c>
      <c r="H83" s="1063">
        <v>9</v>
      </c>
      <c r="I83" s="1063">
        <v>10</v>
      </c>
      <c r="J83" s="1063">
        <v>11</v>
      </c>
      <c r="K83" s="1063">
        <v>12</v>
      </c>
      <c r="L83" s="1063">
        <v>13</v>
      </c>
      <c r="M83" s="1118">
        <v>14</v>
      </c>
      <c r="N83" s="1063">
        <v>15</v>
      </c>
      <c r="O83" s="1118">
        <v>16</v>
      </c>
      <c r="P83" s="1118">
        <v>17</v>
      </c>
      <c r="Q83" s="1118">
        <v>18</v>
      </c>
      <c r="R83" s="1118">
        <v>19</v>
      </c>
      <c r="S83" s="1118">
        <v>20</v>
      </c>
      <c r="T83" s="1118">
        <v>21</v>
      </c>
      <c r="U83" s="1118">
        <v>22</v>
      </c>
      <c r="V83" s="1063">
        <v>23</v>
      </c>
      <c r="W83" s="1118">
        <v>24</v>
      </c>
      <c r="X83" s="1118">
        <v>25</v>
      </c>
      <c r="Y83" s="1118">
        <v>26</v>
      </c>
      <c r="Z83" s="1118">
        <v>27</v>
      </c>
      <c r="AA83" s="1118">
        <v>28</v>
      </c>
      <c r="AB83" s="1118">
        <v>29</v>
      </c>
      <c r="AC83" s="1063">
        <v>30</v>
      </c>
      <c r="AD83" s="1063">
        <v>31</v>
      </c>
      <c r="AE83" s="1064">
        <v>32</v>
      </c>
      <c r="AF83" s="1065">
        <v>33</v>
      </c>
      <c r="AG83" s="1065">
        <v>34</v>
      </c>
      <c r="AH83" s="1065">
        <v>35</v>
      </c>
      <c r="AI83" s="1065">
        <v>36</v>
      </c>
      <c r="AJ83" s="1118">
        <v>37</v>
      </c>
      <c r="AK83" s="1063">
        <v>38</v>
      </c>
      <c r="AL83" s="1063">
        <v>39</v>
      </c>
      <c r="AM83" s="1064">
        <v>40</v>
      </c>
      <c r="AN83" s="1065">
        <v>41</v>
      </c>
      <c r="AO83" s="1065">
        <v>42</v>
      </c>
      <c r="AP83" s="1065">
        <v>43</v>
      </c>
      <c r="AQ83" s="1065">
        <v>44</v>
      </c>
      <c r="AR83" s="1118">
        <v>45</v>
      </c>
      <c r="AS83" s="1063">
        <v>46</v>
      </c>
      <c r="AT83" s="1063">
        <v>47</v>
      </c>
      <c r="AU83" s="1064">
        <v>48</v>
      </c>
      <c r="AV83" s="1065">
        <v>49</v>
      </c>
      <c r="AW83" s="1065">
        <v>50</v>
      </c>
      <c r="AX83" s="1065">
        <v>51</v>
      </c>
      <c r="AY83" s="1117">
        <v>52</v>
      </c>
    </row>
    <row r="84" spans="1:51">
      <c r="A84" s="164" t="s">
        <v>268</v>
      </c>
      <c r="B84" s="225"/>
      <c r="C84" s="225"/>
      <c r="D84" s="225"/>
      <c r="E84" s="225">
        <v>54.44</v>
      </c>
      <c r="F84" s="184">
        <v>54.75</v>
      </c>
      <c r="G84" s="182">
        <v>52.8</v>
      </c>
      <c r="H84" s="183">
        <v>53.9</v>
      </c>
      <c r="I84" s="656">
        <v>53.93</v>
      </c>
      <c r="J84" s="740">
        <v>53.95</v>
      </c>
      <c r="K84" s="278" t="s">
        <v>269</v>
      </c>
      <c r="L84" s="313">
        <v>53.54</v>
      </c>
      <c r="M84" s="160">
        <v>53.26</v>
      </c>
      <c r="N84" s="161">
        <v>53.51</v>
      </c>
      <c r="O84" s="161">
        <v>53.54</v>
      </c>
      <c r="P84" s="161">
        <v>53.6</v>
      </c>
      <c r="Q84" s="161">
        <v>53.76</v>
      </c>
      <c r="R84" s="161">
        <v>53.8</v>
      </c>
      <c r="S84" s="161">
        <v>54.16</v>
      </c>
      <c r="T84" s="161">
        <v>53.51</v>
      </c>
      <c r="U84" s="161">
        <v>53.47</v>
      </c>
      <c r="V84" s="161">
        <v>53.68</v>
      </c>
      <c r="W84" s="818">
        <v>54.08</v>
      </c>
      <c r="X84" s="160">
        <v>54.1</v>
      </c>
      <c r="Y84" s="160">
        <v>54.48</v>
      </c>
      <c r="Z84" s="160">
        <v>54.4</v>
      </c>
      <c r="AA84" s="160">
        <v>54.15</v>
      </c>
      <c r="AB84" s="160">
        <v>54.19</v>
      </c>
      <c r="AC84" s="160">
        <v>54.32</v>
      </c>
      <c r="AD84" s="160">
        <v>54.18</v>
      </c>
      <c r="AE84" s="161">
        <v>54.71</v>
      </c>
      <c r="AF84" s="161">
        <v>54.57</v>
      </c>
      <c r="AG84" s="161">
        <v>54.75</v>
      </c>
      <c r="AH84" s="161">
        <v>54.11</v>
      </c>
      <c r="AI84" s="161">
        <v>53.97</v>
      </c>
      <c r="AJ84" s="161">
        <v>53.68</v>
      </c>
      <c r="AK84" s="1116"/>
      <c r="AL84" s="1116"/>
      <c r="AM84" s="1116"/>
      <c r="AN84" s="1116"/>
      <c r="AO84" s="1116"/>
      <c r="AP84" s="1116"/>
      <c r="AQ84" s="1116"/>
      <c r="AR84" s="1116"/>
      <c r="AS84" s="1116"/>
      <c r="AT84" s="1116"/>
      <c r="AU84" s="1116"/>
      <c r="AV84" s="1116"/>
      <c r="AW84" s="1116"/>
      <c r="AX84" s="1116"/>
      <c r="AY84" s="1115"/>
    </row>
    <row r="85" spans="1:51" ht="15.75" thickBot="1">
      <c r="A85" s="4" t="s">
        <v>270</v>
      </c>
      <c r="B85" s="9"/>
      <c r="C85" s="9"/>
      <c r="D85" s="9"/>
      <c r="E85" s="9">
        <v>61.83</v>
      </c>
      <c r="F85" s="188">
        <v>63.79</v>
      </c>
      <c r="G85" s="35">
        <v>64.12</v>
      </c>
      <c r="H85" s="155">
        <v>64.959999999999994</v>
      </c>
      <c r="I85" s="35">
        <v>64.900000000000006</v>
      </c>
      <c r="J85" s="314">
        <v>64.89</v>
      </c>
      <c r="K85" s="279" t="s">
        <v>271</v>
      </c>
      <c r="L85" s="315">
        <v>63.21</v>
      </c>
      <c r="M85" s="319">
        <v>60.77</v>
      </c>
      <c r="N85" s="320">
        <v>60.68</v>
      </c>
      <c r="O85" s="320">
        <v>60.53</v>
      </c>
      <c r="P85" s="320">
        <v>59.8</v>
      </c>
      <c r="Q85" s="320">
        <v>60.54</v>
      </c>
      <c r="R85" s="320">
        <v>61.06</v>
      </c>
      <c r="S85" s="162">
        <v>61.14</v>
      </c>
      <c r="T85" s="320">
        <v>63.53</v>
      </c>
      <c r="U85" s="320">
        <v>62.54</v>
      </c>
      <c r="V85" s="320">
        <v>63.02</v>
      </c>
      <c r="W85" s="819">
        <v>63.37</v>
      </c>
      <c r="X85" s="43">
        <v>63.7</v>
      </c>
      <c r="Y85" s="43">
        <v>63.6</v>
      </c>
      <c r="Z85" s="43">
        <v>65.31</v>
      </c>
      <c r="AA85" s="43">
        <v>65.599999999999994</v>
      </c>
      <c r="AB85" s="43">
        <v>66.16</v>
      </c>
      <c r="AC85" s="43">
        <v>67.430000000000007</v>
      </c>
      <c r="AD85" s="43">
        <v>67.849999999999994</v>
      </c>
      <c r="AE85" s="784">
        <v>68.650000000000006</v>
      </c>
      <c r="AF85" s="784">
        <v>67.11</v>
      </c>
      <c r="AG85" s="784">
        <v>66.94</v>
      </c>
      <c r="AH85" s="784">
        <v>66.819999999999993</v>
      </c>
      <c r="AI85" s="784">
        <v>67.17</v>
      </c>
      <c r="AJ85" s="784">
        <v>67.319999999999993</v>
      </c>
      <c r="AK85" s="1114"/>
      <c r="AL85" s="1114"/>
      <c r="AM85" s="1114"/>
      <c r="AN85" s="1114"/>
      <c r="AO85" s="1114"/>
      <c r="AP85" s="1114"/>
      <c r="AQ85" s="1114"/>
      <c r="AR85" s="1114"/>
      <c r="AS85" s="1114"/>
      <c r="AT85" s="1114"/>
      <c r="AU85" s="1114"/>
      <c r="AV85" s="1114"/>
      <c r="AW85" s="1114"/>
      <c r="AX85" s="1114"/>
      <c r="AY85" s="1112"/>
    </row>
    <row r="86" spans="1:5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1"/>
      <c r="AI86" s="271"/>
      <c r="AJ86" s="271"/>
      <c r="AK86" s="271"/>
      <c r="AL86" s="271"/>
      <c r="AM86" s="271"/>
      <c r="AN86" s="271"/>
      <c r="AO86" s="271"/>
      <c r="AP86" s="271"/>
      <c r="AQ86" s="271"/>
      <c r="AR86" s="271"/>
      <c r="AS86" s="271"/>
      <c r="AT86" s="271"/>
      <c r="AU86" s="271"/>
      <c r="AV86" s="271"/>
      <c r="AW86" s="271"/>
      <c r="AX86" s="271"/>
      <c r="AY86" s="271"/>
    </row>
    <row r="87" spans="1:51" ht="15.75" thickBo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  <c r="AB87" s="271"/>
      <c r="AC87" s="271"/>
      <c r="AD87" s="271"/>
      <c r="AE87" s="271"/>
      <c r="AF87" s="271"/>
      <c r="AG87" s="271"/>
      <c r="AH87" s="271"/>
      <c r="AI87" s="271"/>
      <c r="AJ87" s="271"/>
      <c r="AK87" s="271"/>
      <c r="AL87" s="271"/>
      <c r="AM87" s="271"/>
      <c r="AN87" s="271"/>
      <c r="AO87" s="271"/>
      <c r="AP87" s="271"/>
      <c r="AQ87" s="271"/>
      <c r="AR87" s="271"/>
      <c r="AS87" s="271"/>
      <c r="AT87" s="271"/>
      <c r="AU87" s="271"/>
      <c r="AV87" s="271"/>
      <c r="AW87" s="271"/>
      <c r="AX87" s="271"/>
      <c r="AY87" s="271"/>
    </row>
    <row r="88" spans="1:51" ht="15.75" thickBot="1">
      <c r="A88" s="1505" t="s">
        <v>272</v>
      </c>
      <c r="B88" s="1506"/>
      <c r="C88" s="1506"/>
      <c r="D88" s="1506"/>
      <c r="E88" s="1506"/>
      <c r="F88" s="1506"/>
      <c r="G88" s="1506"/>
      <c r="H88" s="1506"/>
      <c r="I88" s="1506"/>
      <c r="J88" s="1506"/>
      <c r="K88" s="1506"/>
      <c r="L88" s="1506"/>
      <c r="M88" s="1506"/>
      <c r="N88" s="1506"/>
      <c r="O88" s="1506"/>
      <c r="P88" s="1506"/>
      <c r="Q88" s="1506"/>
      <c r="R88" s="1506"/>
      <c r="S88" s="1506"/>
      <c r="T88" s="1506"/>
      <c r="U88" s="1506"/>
      <c r="V88" s="1506"/>
      <c r="W88" s="1506"/>
      <c r="X88" s="1506"/>
      <c r="Y88" s="1506"/>
      <c r="Z88" s="1506"/>
      <c r="AA88" s="1506"/>
      <c r="AB88" s="1506"/>
      <c r="AC88" s="1506"/>
      <c r="AD88" s="1506"/>
      <c r="AE88" s="1506"/>
      <c r="AF88" s="1506"/>
      <c r="AG88" s="1506"/>
      <c r="AH88" s="1506"/>
      <c r="AI88" s="1506"/>
      <c r="AJ88" s="1506"/>
      <c r="AK88" s="1506"/>
      <c r="AL88" s="1506"/>
      <c r="AM88" s="1506"/>
      <c r="AN88" s="1506"/>
      <c r="AO88" s="1506"/>
      <c r="AP88" s="1506"/>
      <c r="AQ88" s="1506"/>
      <c r="AR88" s="1506"/>
      <c r="AS88" s="1506"/>
      <c r="AT88" s="1506"/>
      <c r="AU88" s="1506"/>
      <c r="AV88" s="1506"/>
      <c r="AW88" s="1506"/>
      <c r="AX88" s="1506"/>
      <c r="AY88" s="1507"/>
    </row>
    <row r="89" spans="1:51" ht="15.75" thickBot="1">
      <c r="A89" s="1050" t="s">
        <v>1</v>
      </c>
      <c r="B89" s="1063">
        <v>3</v>
      </c>
      <c r="C89" s="1063">
        <v>4</v>
      </c>
      <c r="D89" s="1063">
        <v>5</v>
      </c>
      <c r="E89" s="1063">
        <v>6</v>
      </c>
      <c r="F89" s="1063">
        <v>7</v>
      </c>
      <c r="G89" s="1063">
        <v>8</v>
      </c>
      <c r="H89" s="1063">
        <v>9</v>
      </c>
      <c r="I89" s="1063">
        <v>10</v>
      </c>
      <c r="J89" s="1063">
        <v>11</v>
      </c>
      <c r="K89" s="1063">
        <v>12</v>
      </c>
      <c r="L89" s="1063">
        <v>13</v>
      </c>
      <c r="M89" s="1118">
        <v>14</v>
      </c>
      <c r="N89" s="1063">
        <v>15</v>
      </c>
      <c r="O89" s="1118">
        <v>16</v>
      </c>
      <c r="P89" s="1118">
        <v>17</v>
      </c>
      <c r="Q89" s="1118">
        <v>18</v>
      </c>
      <c r="R89" s="1118">
        <v>19</v>
      </c>
      <c r="S89" s="1118">
        <v>20</v>
      </c>
      <c r="T89" s="1118">
        <v>21</v>
      </c>
      <c r="U89" s="1118">
        <v>22</v>
      </c>
      <c r="V89" s="1063">
        <v>23</v>
      </c>
      <c r="W89" s="1118">
        <v>24</v>
      </c>
      <c r="X89" s="1118">
        <v>25</v>
      </c>
      <c r="Y89" s="1118">
        <v>26</v>
      </c>
      <c r="Z89" s="1118">
        <v>27</v>
      </c>
      <c r="AA89" s="1118">
        <v>28</v>
      </c>
      <c r="AB89" s="1118">
        <v>29</v>
      </c>
      <c r="AC89" s="1063">
        <v>30</v>
      </c>
      <c r="AD89" s="1063">
        <v>31</v>
      </c>
      <c r="AE89" s="1064">
        <v>32</v>
      </c>
      <c r="AF89" s="1065">
        <v>33</v>
      </c>
      <c r="AG89" s="1065">
        <v>34</v>
      </c>
      <c r="AH89" s="1065">
        <v>35</v>
      </c>
      <c r="AI89" s="1065">
        <v>36</v>
      </c>
      <c r="AJ89" s="1118">
        <v>37</v>
      </c>
      <c r="AK89" s="1063">
        <v>38</v>
      </c>
      <c r="AL89" s="1063">
        <v>39</v>
      </c>
      <c r="AM89" s="1064">
        <v>40</v>
      </c>
      <c r="AN89" s="1065">
        <v>41</v>
      </c>
      <c r="AO89" s="1065">
        <v>42</v>
      </c>
      <c r="AP89" s="1065">
        <v>43</v>
      </c>
      <c r="AQ89" s="1065">
        <v>44</v>
      </c>
      <c r="AR89" s="1118">
        <v>45</v>
      </c>
      <c r="AS89" s="1063">
        <v>46</v>
      </c>
      <c r="AT89" s="1063">
        <v>47</v>
      </c>
      <c r="AU89" s="1064">
        <v>48</v>
      </c>
      <c r="AV89" s="1065">
        <v>49</v>
      </c>
      <c r="AW89" s="1065">
        <v>50</v>
      </c>
      <c r="AX89" s="1065">
        <v>51</v>
      </c>
      <c r="AY89" s="1117">
        <v>52</v>
      </c>
    </row>
    <row r="90" spans="1:51">
      <c r="A90" s="5" t="s">
        <v>268</v>
      </c>
      <c r="B90" s="165"/>
      <c r="C90" s="165"/>
      <c r="D90" s="165"/>
      <c r="E90" s="165">
        <v>10.46</v>
      </c>
      <c r="F90" s="34">
        <v>9.36</v>
      </c>
      <c r="G90" s="34">
        <v>8.66</v>
      </c>
      <c r="H90" s="34">
        <v>8.66</v>
      </c>
      <c r="I90" s="34">
        <v>6.88</v>
      </c>
      <c r="J90" s="737">
        <v>5.69</v>
      </c>
      <c r="K90" s="738" t="s">
        <v>273</v>
      </c>
      <c r="L90" s="739">
        <v>8.9</v>
      </c>
      <c r="M90" s="731">
        <v>8.1</v>
      </c>
      <c r="N90" s="731">
        <v>7.04</v>
      </c>
      <c r="O90" s="731">
        <v>6.18</v>
      </c>
      <c r="P90" s="731">
        <v>7.03</v>
      </c>
      <c r="Q90" s="731">
        <v>6.9</v>
      </c>
      <c r="R90" s="731">
        <v>7.05</v>
      </c>
      <c r="S90" s="731">
        <v>7.48</v>
      </c>
      <c r="T90" s="731">
        <v>7.28</v>
      </c>
      <c r="U90" s="731">
        <v>7.01</v>
      </c>
      <c r="V90" s="731">
        <v>6.34</v>
      </c>
      <c r="W90" s="767">
        <v>5.92</v>
      </c>
      <c r="X90" s="69">
        <v>5.52</v>
      </c>
      <c r="Y90" s="69">
        <v>5.41</v>
      </c>
      <c r="Z90" s="69">
        <v>5.37</v>
      </c>
      <c r="AA90" s="69">
        <v>5.68</v>
      </c>
      <c r="AB90" s="69">
        <v>5.74</v>
      </c>
      <c r="AC90" s="69">
        <v>5.72</v>
      </c>
      <c r="AD90" s="41">
        <v>5.78</v>
      </c>
      <c r="AE90" s="783">
        <v>5.83</v>
      </c>
      <c r="AF90" s="783">
        <v>6.37</v>
      </c>
      <c r="AG90" s="783">
        <v>6.49</v>
      </c>
      <c r="AH90" s="783">
        <v>6.37</v>
      </c>
      <c r="AI90" s="783">
        <v>6.21</v>
      </c>
      <c r="AJ90" s="783">
        <v>6.06</v>
      </c>
      <c r="AK90" s="1113"/>
      <c r="AL90" s="1113"/>
      <c r="AM90" s="1113"/>
      <c r="AN90" s="1113"/>
      <c r="AO90" s="1113"/>
      <c r="AP90" s="1113"/>
      <c r="AQ90" s="1113"/>
      <c r="AR90" s="1113"/>
      <c r="AS90" s="1113"/>
      <c r="AT90" s="1113"/>
      <c r="AU90" s="1113"/>
      <c r="AV90" s="1113"/>
      <c r="AW90" s="1113"/>
      <c r="AX90" s="1113"/>
      <c r="AY90" s="1111"/>
    </row>
    <row r="91" spans="1:51" ht="15.75" thickBot="1">
      <c r="A91" s="4" t="s">
        <v>270</v>
      </c>
      <c r="B91" s="9"/>
      <c r="C91" s="9"/>
      <c r="D91" s="9"/>
      <c r="E91" s="9">
        <v>11.56</v>
      </c>
      <c r="F91" s="35">
        <v>10.65</v>
      </c>
      <c r="G91" s="35">
        <v>9.81</v>
      </c>
      <c r="H91" s="35">
        <v>7.97</v>
      </c>
      <c r="I91" s="35">
        <v>7.24</v>
      </c>
      <c r="J91" s="316">
        <v>5.79</v>
      </c>
      <c r="K91" s="280" t="s">
        <v>274</v>
      </c>
      <c r="L91" s="317">
        <v>8.51</v>
      </c>
      <c r="M91" s="320">
        <v>7.01</v>
      </c>
      <c r="N91" s="320">
        <v>5.66</v>
      </c>
      <c r="O91" s="320">
        <v>5.12</v>
      </c>
      <c r="P91" s="320">
        <v>5.27</v>
      </c>
      <c r="Q91" s="320">
        <v>5.7</v>
      </c>
      <c r="R91" s="320">
        <v>6.58</v>
      </c>
      <c r="S91" s="320">
        <v>6.71</v>
      </c>
      <c r="T91" s="320">
        <v>6.41</v>
      </c>
      <c r="U91" s="320">
        <v>5.93</v>
      </c>
      <c r="V91" s="320">
        <v>5.38</v>
      </c>
      <c r="W91" s="819">
        <v>5.54</v>
      </c>
      <c r="X91" s="43">
        <v>5.21</v>
      </c>
      <c r="Y91" s="43">
        <v>5.0599999999999996</v>
      </c>
      <c r="Z91" s="43">
        <v>5.25</v>
      </c>
      <c r="AA91" s="43">
        <v>5.28</v>
      </c>
      <c r="AB91" s="43">
        <v>5.35</v>
      </c>
      <c r="AC91" s="43">
        <v>6.42</v>
      </c>
      <c r="AD91" s="43">
        <v>6.22</v>
      </c>
      <c r="AE91" s="784">
        <v>6.25</v>
      </c>
      <c r="AF91" s="784">
        <v>6.02</v>
      </c>
      <c r="AG91" s="784">
        <v>6</v>
      </c>
      <c r="AH91" s="784">
        <v>6.08</v>
      </c>
      <c r="AI91" s="784">
        <v>6.19</v>
      </c>
      <c r="AJ91" s="784">
        <v>6.14</v>
      </c>
      <c r="AK91" s="1114"/>
      <c r="AL91" s="1114"/>
      <c r="AM91" s="1114"/>
      <c r="AN91" s="1114"/>
      <c r="AO91" s="1114"/>
      <c r="AP91" s="1114"/>
      <c r="AQ91" s="1114"/>
      <c r="AR91" s="1114"/>
      <c r="AS91" s="1114"/>
      <c r="AT91" s="1114"/>
      <c r="AU91" s="1114"/>
      <c r="AV91" s="1114"/>
      <c r="AW91" s="1114"/>
      <c r="AX91" s="1114"/>
      <c r="AY91" s="1112"/>
    </row>
    <row r="92" spans="1:51" ht="15.75" thickBo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1"/>
      <c r="AH92" s="271"/>
      <c r="AI92" s="271"/>
      <c r="AJ92" s="271"/>
      <c r="AK92" s="271"/>
      <c r="AL92" s="271"/>
      <c r="AM92" s="271"/>
      <c r="AN92" s="271"/>
      <c r="AO92" s="271"/>
      <c r="AP92" s="271"/>
      <c r="AQ92" s="271"/>
      <c r="AR92" s="271"/>
      <c r="AS92" s="271"/>
      <c r="AT92" s="271"/>
      <c r="AU92" s="271"/>
      <c r="AV92" s="271"/>
      <c r="AW92" s="271"/>
      <c r="AX92" s="271"/>
      <c r="AY92" s="271"/>
    </row>
    <row r="93" spans="1:51" ht="15.75" thickBot="1">
      <c r="A93" s="1505" t="s">
        <v>272</v>
      </c>
      <c r="B93" s="1506"/>
      <c r="C93" s="1506"/>
      <c r="D93" s="1506"/>
      <c r="E93" s="1506"/>
      <c r="F93" s="1506"/>
      <c r="G93" s="1506"/>
      <c r="H93" s="1506"/>
      <c r="I93" s="1506"/>
      <c r="J93" s="1506"/>
      <c r="K93" s="1506"/>
      <c r="L93" s="1506"/>
      <c r="M93" s="1506"/>
      <c r="N93" s="1506"/>
      <c r="O93" s="1506"/>
      <c r="P93" s="1506"/>
      <c r="Q93" s="1506"/>
      <c r="R93" s="1506"/>
      <c r="S93" s="1506"/>
      <c r="T93" s="1506"/>
      <c r="U93" s="1506"/>
      <c r="V93" s="1506"/>
      <c r="W93" s="1506"/>
      <c r="X93" s="1506"/>
      <c r="Y93" s="1506"/>
      <c r="Z93" s="1506"/>
      <c r="AA93" s="1506"/>
      <c r="AB93" s="1506"/>
      <c r="AC93" s="1506"/>
      <c r="AD93" s="1506"/>
      <c r="AE93" s="1506"/>
      <c r="AF93" s="1506"/>
      <c r="AG93" s="1506"/>
      <c r="AH93" s="1506"/>
      <c r="AI93" s="1506"/>
      <c r="AJ93" s="1506"/>
      <c r="AK93" s="1506"/>
      <c r="AL93" s="1506"/>
      <c r="AM93" s="1506"/>
      <c r="AN93" s="1506"/>
      <c r="AO93" s="1506"/>
      <c r="AP93" s="1506"/>
      <c r="AQ93" s="1506"/>
      <c r="AR93" s="1506"/>
      <c r="AS93" s="1506"/>
      <c r="AT93" s="1506"/>
      <c r="AU93" s="1506"/>
      <c r="AV93" s="1506"/>
      <c r="AW93" s="1506"/>
      <c r="AX93" s="1506"/>
      <c r="AY93" s="1507"/>
    </row>
    <row r="94" spans="1:51" ht="15.75" thickBot="1">
      <c r="A94" s="1050" t="s">
        <v>1</v>
      </c>
      <c r="B94" s="1063">
        <v>3</v>
      </c>
      <c r="C94" s="1063">
        <v>4</v>
      </c>
      <c r="D94" s="1063">
        <v>5</v>
      </c>
      <c r="E94" s="1063">
        <v>6</v>
      </c>
      <c r="F94" s="1063">
        <v>7</v>
      </c>
      <c r="G94" s="1063">
        <v>8</v>
      </c>
      <c r="H94" s="1063">
        <v>9</v>
      </c>
      <c r="I94" s="1063">
        <v>10</v>
      </c>
      <c r="J94" s="1063">
        <v>11</v>
      </c>
      <c r="K94" s="1063">
        <v>12</v>
      </c>
      <c r="L94" s="1063">
        <v>13</v>
      </c>
      <c r="M94" s="1118">
        <v>14</v>
      </c>
      <c r="N94" s="1063">
        <v>15</v>
      </c>
      <c r="O94" s="1118">
        <v>16</v>
      </c>
      <c r="P94" s="1118">
        <v>17</v>
      </c>
      <c r="Q94" s="1118">
        <v>18</v>
      </c>
      <c r="R94" s="1118">
        <v>19</v>
      </c>
      <c r="S94" s="1118">
        <v>20</v>
      </c>
      <c r="T94" s="1118">
        <v>21</v>
      </c>
      <c r="U94" s="1118">
        <v>22</v>
      </c>
      <c r="V94" s="1063">
        <v>23</v>
      </c>
      <c r="W94" s="1118">
        <v>24</v>
      </c>
      <c r="X94" s="1118">
        <v>25</v>
      </c>
      <c r="Y94" s="1118">
        <v>26</v>
      </c>
      <c r="Z94" s="1118">
        <v>27</v>
      </c>
      <c r="AA94" s="1118">
        <v>28</v>
      </c>
      <c r="AB94" s="1118">
        <v>29</v>
      </c>
      <c r="AC94" s="1063">
        <v>30</v>
      </c>
      <c r="AD94" s="1063">
        <v>31</v>
      </c>
      <c r="AE94" s="1064">
        <v>32</v>
      </c>
      <c r="AF94" s="1065">
        <v>33</v>
      </c>
      <c r="AG94" s="1065">
        <v>34</v>
      </c>
      <c r="AH94" s="1065">
        <v>35</v>
      </c>
      <c r="AI94" s="1065">
        <v>36</v>
      </c>
      <c r="AJ94" s="1118">
        <v>37</v>
      </c>
      <c r="AK94" s="1063">
        <v>38</v>
      </c>
      <c r="AL94" s="1063">
        <v>39</v>
      </c>
      <c r="AM94" s="1064">
        <v>40</v>
      </c>
      <c r="AN94" s="1065">
        <v>41</v>
      </c>
      <c r="AO94" s="1065">
        <v>42</v>
      </c>
      <c r="AP94" s="1065">
        <v>43</v>
      </c>
      <c r="AQ94" s="1065">
        <v>44</v>
      </c>
      <c r="AR94" s="1118">
        <v>45</v>
      </c>
      <c r="AS94" s="1063">
        <v>46</v>
      </c>
      <c r="AT94" s="1063">
        <v>47</v>
      </c>
      <c r="AU94" s="1064">
        <v>48</v>
      </c>
      <c r="AV94" s="1065">
        <v>49</v>
      </c>
      <c r="AW94" s="1065">
        <v>50</v>
      </c>
      <c r="AX94" s="1065">
        <v>51</v>
      </c>
      <c r="AY94" s="1117">
        <v>52</v>
      </c>
    </row>
    <row r="95" spans="1:51">
      <c r="A95" s="5" t="s">
        <v>27</v>
      </c>
      <c r="B95" s="648">
        <v>3.12</v>
      </c>
      <c r="C95" s="648">
        <v>3.2</v>
      </c>
      <c r="D95" s="763">
        <v>2.92</v>
      </c>
      <c r="E95" s="321">
        <v>3.1</v>
      </c>
      <c r="F95" s="323">
        <v>2.9</v>
      </c>
      <c r="G95" s="323">
        <v>2.6</v>
      </c>
      <c r="H95" s="321">
        <v>2.1</v>
      </c>
      <c r="I95" s="764">
        <v>2.6</v>
      </c>
      <c r="J95" s="321">
        <v>2.9</v>
      </c>
      <c r="K95" s="321">
        <v>3.3</v>
      </c>
      <c r="L95" s="765">
        <v>3.82</v>
      </c>
      <c r="M95" s="324">
        <v>3.3</v>
      </c>
      <c r="N95" s="324">
        <v>2.7</v>
      </c>
      <c r="O95" s="324">
        <v>2.29</v>
      </c>
      <c r="P95" s="324">
        <v>2.11</v>
      </c>
      <c r="Q95" s="321">
        <v>2.2000000000000002</v>
      </c>
      <c r="R95" s="321">
        <v>2.2999999999999998</v>
      </c>
      <c r="S95" s="321">
        <v>2.2999999999999998</v>
      </c>
      <c r="T95" s="321">
        <v>2.2999999999999998</v>
      </c>
      <c r="U95" s="618">
        <v>2.1</v>
      </c>
      <c r="V95" s="760">
        <v>2.1</v>
      </c>
      <c r="W95" s="807">
        <v>2</v>
      </c>
      <c r="X95" s="845">
        <v>1.8</v>
      </c>
      <c r="Y95" s="893">
        <v>1.9</v>
      </c>
      <c r="Z95" s="947">
        <v>1.8</v>
      </c>
      <c r="AA95" s="843">
        <v>1.9</v>
      </c>
      <c r="AB95" s="843">
        <v>2</v>
      </c>
      <c r="AC95" s="891">
        <v>2.2000000000000002</v>
      </c>
      <c r="AD95" s="891">
        <v>2.2999999999999998</v>
      </c>
      <c r="AE95" s="844">
        <v>2.4</v>
      </c>
      <c r="AF95" s="1320">
        <v>2.2999999999999998</v>
      </c>
      <c r="AG95" s="1320">
        <v>2.2999999999999998</v>
      </c>
      <c r="AH95" s="1320">
        <v>2.7</v>
      </c>
      <c r="AI95" s="844">
        <v>2.6</v>
      </c>
      <c r="AJ95" s="1321">
        <v>2.5</v>
      </c>
      <c r="AK95" s="1411"/>
      <c r="AL95" s="1078"/>
      <c r="AM95" s="1078"/>
      <c r="AN95" s="1078"/>
      <c r="AO95" s="1078"/>
      <c r="AP95" s="1078"/>
      <c r="AQ95" s="1078"/>
      <c r="AR95" s="1078"/>
      <c r="AS95" s="1078"/>
      <c r="AT95" s="1078"/>
      <c r="AU95" s="1078"/>
      <c r="AV95" s="1078"/>
      <c r="AW95" s="1078"/>
      <c r="AX95" s="1078"/>
      <c r="AY95" s="1079"/>
    </row>
    <row r="96" spans="1:51">
      <c r="A96" s="3" t="s">
        <v>28</v>
      </c>
      <c r="B96" s="106"/>
      <c r="C96" s="150">
        <v>2.94</v>
      </c>
      <c r="D96" s="149">
        <v>3.39</v>
      </c>
      <c r="E96" s="151">
        <v>2.2999999999999998</v>
      </c>
      <c r="F96" s="151">
        <v>1.7</v>
      </c>
      <c r="G96" s="151">
        <v>1.4</v>
      </c>
      <c r="H96" s="151">
        <v>1.3</v>
      </c>
      <c r="I96" s="94">
        <v>1.6</v>
      </c>
      <c r="J96" s="87">
        <v>1.9</v>
      </c>
      <c r="K96" s="87">
        <v>2.2000000000000002</v>
      </c>
      <c r="L96" s="318">
        <v>2.64</v>
      </c>
      <c r="M96" s="292">
        <v>2.5</v>
      </c>
      <c r="N96" s="292">
        <v>2.1</v>
      </c>
      <c r="O96" s="292">
        <v>1.84</v>
      </c>
      <c r="P96" s="292">
        <v>1.64</v>
      </c>
      <c r="Q96" s="151">
        <v>1.6</v>
      </c>
      <c r="R96" s="87">
        <v>1.5</v>
      </c>
      <c r="S96" s="87">
        <v>1.4</v>
      </c>
      <c r="T96" s="87">
        <v>1.4</v>
      </c>
      <c r="U96" s="622">
        <v>1.5</v>
      </c>
      <c r="V96" s="761">
        <v>1.5</v>
      </c>
      <c r="W96" s="808">
        <v>1.4</v>
      </c>
      <c r="X96" s="846">
        <v>1.3</v>
      </c>
      <c r="Y96" s="891">
        <v>1.3</v>
      </c>
      <c r="Z96" s="948">
        <v>1.3</v>
      </c>
      <c r="AA96" s="844">
        <v>1.2</v>
      </c>
      <c r="AB96" s="844">
        <v>1.2</v>
      </c>
      <c r="AC96" s="891">
        <v>1.2</v>
      </c>
      <c r="AD96" s="891">
        <v>1.3</v>
      </c>
      <c r="AE96" s="844">
        <v>1.4</v>
      </c>
      <c r="AF96" s="1320">
        <v>1.3</v>
      </c>
      <c r="AG96" s="1320">
        <v>1.4</v>
      </c>
      <c r="AH96" s="1320">
        <v>1.6</v>
      </c>
      <c r="AI96" s="844">
        <v>1.6</v>
      </c>
      <c r="AJ96" s="1321">
        <v>1.6</v>
      </c>
      <c r="AK96" s="1412"/>
      <c r="AL96" s="1080"/>
      <c r="AM96" s="1080"/>
      <c r="AN96" s="1080"/>
      <c r="AO96" s="1080"/>
      <c r="AP96" s="1080"/>
      <c r="AQ96" s="1080"/>
      <c r="AR96" s="1080"/>
      <c r="AS96" s="1080"/>
      <c r="AT96" s="1080"/>
      <c r="AU96" s="1080"/>
      <c r="AV96" s="1080"/>
      <c r="AW96" s="1080"/>
      <c r="AX96" s="1080"/>
      <c r="AY96" s="1081"/>
    </row>
    <row r="97" spans="1:51">
      <c r="A97" s="3" t="s">
        <v>29</v>
      </c>
      <c r="B97" s="148">
        <v>3.53</v>
      </c>
      <c r="C97" s="148">
        <v>3.38</v>
      </c>
      <c r="D97" s="149">
        <v>3.5</v>
      </c>
      <c r="E97" s="87">
        <v>3.3</v>
      </c>
      <c r="F97" s="151">
        <v>3.1</v>
      </c>
      <c r="G97" s="151">
        <v>2.8</v>
      </c>
      <c r="H97" s="87">
        <v>2.2000000000000002</v>
      </c>
      <c r="I97" s="94">
        <v>2.5</v>
      </c>
      <c r="J97" s="87">
        <v>2.9</v>
      </c>
      <c r="K97" s="87">
        <v>3.4</v>
      </c>
      <c r="L97" s="318">
        <v>4.0999999999999996</v>
      </c>
      <c r="M97" s="292">
        <v>3.7</v>
      </c>
      <c r="N97" s="292">
        <v>2.9</v>
      </c>
      <c r="O97" s="292">
        <v>2.61</v>
      </c>
      <c r="P97" s="292">
        <v>2.4900000000000002</v>
      </c>
      <c r="Q97" s="87">
        <v>2.5</v>
      </c>
      <c r="R97" s="87">
        <v>2.7</v>
      </c>
      <c r="S97" s="87">
        <v>2.6</v>
      </c>
      <c r="T97" s="87">
        <v>2.7</v>
      </c>
      <c r="U97" s="619">
        <v>2.6</v>
      </c>
      <c r="V97" s="761">
        <v>2.4</v>
      </c>
      <c r="W97" s="808">
        <v>2.2999999999999998</v>
      </c>
      <c r="X97" s="846">
        <v>2.1</v>
      </c>
      <c r="Y97" s="891">
        <v>2</v>
      </c>
      <c r="Z97" s="948">
        <v>2.1</v>
      </c>
      <c r="AA97" s="844">
        <v>2.1</v>
      </c>
      <c r="AB97" s="844">
        <v>2.4</v>
      </c>
      <c r="AC97" s="891">
        <v>2.6</v>
      </c>
      <c r="AD97" s="891">
        <v>2.7</v>
      </c>
      <c r="AE97" s="844">
        <v>2.9</v>
      </c>
      <c r="AF97" s="1320">
        <v>2.8</v>
      </c>
      <c r="AG97" s="1320">
        <v>2.9</v>
      </c>
      <c r="AH97" s="1320">
        <v>3.5</v>
      </c>
      <c r="AI97" s="844">
        <v>3.5</v>
      </c>
      <c r="AJ97" s="1321">
        <v>3.3</v>
      </c>
      <c r="AK97" s="1412"/>
      <c r="AL97" s="1080"/>
      <c r="AM97" s="1080"/>
      <c r="AN97" s="1080"/>
      <c r="AO97" s="1080"/>
      <c r="AP97" s="1080"/>
      <c r="AQ97" s="1080"/>
      <c r="AR97" s="1080"/>
      <c r="AS97" s="1080"/>
      <c r="AT97" s="1080"/>
      <c r="AU97" s="1080"/>
      <c r="AV97" s="1080"/>
      <c r="AW97" s="1080"/>
      <c r="AX97" s="1080"/>
      <c r="AY97" s="1081"/>
    </row>
    <row r="98" spans="1:51">
      <c r="A98" s="3" t="s">
        <v>30</v>
      </c>
      <c r="B98" s="150">
        <v>2.4300000000000002</v>
      </c>
      <c r="C98" s="150">
        <v>2.29</v>
      </c>
      <c r="D98" s="149">
        <v>2.21</v>
      </c>
      <c r="E98" s="151">
        <v>151220</v>
      </c>
      <c r="F98" s="151">
        <v>2.1</v>
      </c>
      <c r="G98" s="151">
        <v>1.9</v>
      </c>
      <c r="H98" s="87">
        <v>1.5</v>
      </c>
      <c r="I98" s="94">
        <v>1.9</v>
      </c>
      <c r="J98" s="87">
        <v>2</v>
      </c>
      <c r="K98" s="87">
        <v>2.2000000000000002</v>
      </c>
      <c r="L98" s="318">
        <v>2.56</v>
      </c>
      <c r="M98" s="292">
        <v>2.2000000000000002</v>
      </c>
      <c r="N98" s="292">
        <v>1.9</v>
      </c>
      <c r="O98" s="292">
        <v>1.56</v>
      </c>
      <c r="P98" s="292">
        <v>1.44</v>
      </c>
      <c r="Q98" s="151">
        <v>1.4</v>
      </c>
      <c r="R98" s="87">
        <v>1.4</v>
      </c>
      <c r="S98" s="87">
        <v>1.4</v>
      </c>
      <c r="T98" s="87">
        <v>1.3</v>
      </c>
      <c r="U98" s="622">
        <v>1.3</v>
      </c>
      <c r="V98" s="761">
        <v>1.3</v>
      </c>
      <c r="W98" s="808">
        <v>1.3</v>
      </c>
      <c r="X98" s="846">
        <v>1.3</v>
      </c>
      <c r="Y98" s="891">
        <v>1.3</v>
      </c>
      <c r="Z98" s="948">
        <v>1.3</v>
      </c>
      <c r="AA98" s="844">
        <v>1.3</v>
      </c>
      <c r="AB98" s="844">
        <v>1.3</v>
      </c>
      <c r="AC98" s="891">
        <v>1.3</v>
      </c>
      <c r="AD98" s="891">
        <v>1.3</v>
      </c>
      <c r="AE98" s="844">
        <v>1.4</v>
      </c>
      <c r="AF98" s="1320">
        <v>1.4</v>
      </c>
      <c r="AG98" s="1320">
        <v>1.4</v>
      </c>
      <c r="AH98" s="1320">
        <v>1.6</v>
      </c>
      <c r="AI98" s="844">
        <v>1.6</v>
      </c>
      <c r="AJ98" s="1321">
        <v>1.6</v>
      </c>
      <c r="AK98" s="1412"/>
      <c r="AL98" s="1080"/>
      <c r="AM98" s="1080"/>
      <c r="AN98" s="1080"/>
      <c r="AO98" s="1080"/>
      <c r="AP98" s="1080"/>
      <c r="AQ98" s="1080"/>
      <c r="AR98" s="1080"/>
      <c r="AS98" s="1080"/>
      <c r="AT98" s="1080"/>
      <c r="AU98" s="1080"/>
      <c r="AV98" s="1080"/>
      <c r="AW98" s="1080"/>
      <c r="AX98" s="1080"/>
      <c r="AY98" s="1081"/>
    </row>
    <row r="99" spans="1:51">
      <c r="A99" s="3" t="s">
        <v>31</v>
      </c>
      <c r="B99" s="150">
        <v>2.6</v>
      </c>
      <c r="C99" s="150">
        <v>2.4900000000000002</v>
      </c>
      <c r="D99" s="149">
        <v>2.2999999999999998</v>
      </c>
      <c r="E99" s="151">
        <v>2.6</v>
      </c>
      <c r="F99" s="151">
        <v>2.2999999999999998</v>
      </c>
      <c r="G99" s="151">
        <v>2.2000000000000002</v>
      </c>
      <c r="H99" s="87">
        <v>1.7</v>
      </c>
      <c r="I99" s="94">
        <v>2.1</v>
      </c>
      <c r="J99" s="87">
        <v>2.2000000000000002</v>
      </c>
      <c r="K99" s="87">
        <v>2.6</v>
      </c>
      <c r="L99" s="318">
        <v>2.99</v>
      </c>
      <c r="M99" s="292">
        <v>2.6</v>
      </c>
      <c r="N99" s="292">
        <v>2.2000000000000002</v>
      </c>
      <c r="O99" s="292">
        <v>1.91</v>
      </c>
      <c r="P99" s="292">
        <v>1.72</v>
      </c>
      <c r="Q99" s="87">
        <v>1.6</v>
      </c>
      <c r="R99" s="87">
        <v>1.7</v>
      </c>
      <c r="S99" s="87">
        <v>1.6</v>
      </c>
      <c r="T99" s="87">
        <v>1.6</v>
      </c>
      <c r="U99" s="622">
        <v>1.6</v>
      </c>
      <c r="V99" s="761">
        <v>1.6</v>
      </c>
      <c r="W99" s="808">
        <v>1.4</v>
      </c>
      <c r="X99" s="846">
        <v>1.3</v>
      </c>
      <c r="Y99" s="891">
        <v>1.4</v>
      </c>
      <c r="Z99" s="948">
        <v>1.3</v>
      </c>
      <c r="AA99" s="844">
        <v>1.4</v>
      </c>
      <c r="AB99" s="844">
        <v>1.4</v>
      </c>
      <c r="AC99" s="891">
        <v>1.4</v>
      </c>
      <c r="AD99" s="891">
        <v>1.4</v>
      </c>
      <c r="AE99" s="844">
        <v>1.4</v>
      </c>
      <c r="AF99" s="1320">
        <v>1.3</v>
      </c>
      <c r="AG99" s="1320">
        <v>1.5</v>
      </c>
      <c r="AH99" s="1320">
        <v>1.6</v>
      </c>
      <c r="AI99" s="844">
        <v>1.7</v>
      </c>
      <c r="AJ99" s="1321">
        <v>1.7</v>
      </c>
      <c r="AK99" s="1412"/>
      <c r="AL99" s="1080"/>
      <c r="AM99" s="1080"/>
      <c r="AN99" s="1080"/>
      <c r="AO99" s="1080"/>
      <c r="AP99" s="1080"/>
      <c r="AQ99" s="1080"/>
      <c r="AR99" s="1080"/>
      <c r="AS99" s="1080"/>
      <c r="AT99" s="1080"/>
      <c r="AU99" s="1080"/>
      <c r="AV99" s="1080"/>
      <c r="AW99" s="1080"/>
      <c r="AX99" s="1080"/>
      <c r="AY99" s="1081"/>
    </row>
    <row r="100" spans="1:51">
      <c r="A100" s="3" t="s">
        <v>32</v>
      </c>
      <c r="B100" s="152">
        <v>4.5999999999999996</v>
      </c>
      <c r="C100" s="152">
        <v>4.21</v>
      </c>
      <c r="D100" s="149">
        <v>3.82</v>
      </c>
      <c r="E100" s="151">
        <v>3.9</v>
      </c>
      <c r="F100" s="151">
        <v>3.5</v>
      </c>
      <c r="G100" s="151">
        <v>3.2</v>
      </c>
      <c r="H100" s="87">
        <v>2.6</v>
      </c>
      <c r="I100" s="87">
        <v>3.2</v>
      </c>
      <c r="J100" s="87">
        <v>3.1</v>
      </c>
      <c r="K100" s="87">
        <v>3.6</v>
      </c>
      <c r="L100" s="318">
        <v>3.61</v>
      </c>
      <c r="M100" s="292">
        <v>3.1</v>
      </c>
      <c r="N100" s="292">
        <v>2.8</v>
      </c>
      <c r="O100" s="292">
        <v>2.7</v>
      </c>
      <c r="P100" s="292">
        <v>2.56</v>
      </c>
      <c r="Q100" s="87">
        <v>2.7</v>
      </c>
      <c r="R100" s="87">
        <v>3.1</v>
      </c>
      <c r="S100" s="87">
        <v>2.9</v>
      </c>
      <c r="T100" s="87">
        <v>3</v>
      </c>
      <c r="U100" s="619">
        <v>2.9</v>
      </c>
      <c r="V100" s="761">
        <v>2.5</v>
      </c>
      <c r="W100" s="808">
        <v>2.2999999999999998</v>
      </c>
      <c r="X100" s="846">
        <v>2.2000000000000002</v>
      </c>
      <c r="Y100" s="891">
        <v>2.4</v>
      </c>
      <c r="Z100" s="948">
        <v>2.5</v>
      </c>
      <c r="AA100" s="844">
        <v>2.8</v>
      </c>
      <c r="AB100" s="844">
        <v>3</v>
      </c>
      <c r="AC100" s="891">
        <v>3.2</v>
      </c>
      <c r="AD100" s="891">
        <v>3.4</v>
      </c>
      <c r="AE100" s="844">
        <v>3.5</v>
      </c>
      <c r="AF100" s="1320">
        <v>3.2</v>
      </c>
      <c r="AG100" s="1320">
        <v>2.8</v>
      </c>
      <c r="AH100" s="1320">
        <v>3</v>
      </c>
      <c r="AI100" s="844">
        <v>2.7</v>
      </c>
      <c r="AJ100" s="1321">
        <v>2.7</v>
      </c>
      <c r="AK100" s="1412"/>
      <c r="AL100" s="1080"/>
      <c r="AM100" s="1080"/>
      <c r="AN100" s="1080"/>
      <c r="AO100" s="1080"/>
      <c r="AP100" s="1080"/>
      <c r="AQ100" s="1080"/>
      <c r="AR100" s="1080"/>
      <c r="AS100" s="1080"/>
      <c r="AT100" s="1080"/>
      <c r="AU100" s="1080"/>
      <c r="AV100" s="1080"/>
      <c r="AW100" s="1080"/>
      <c r="AX100" s="1080"/>
      <c r="AY100" s="1081"/>
    </row>
    <row r="101" spans="1:51">
      <c r="A101" s="3" t="s">
        <v>33</v>
      </c>
      <c r="B101" s="150">
        <v>12.08</v>
      </c>
      <c r="C101" s="152">
        <v>11.81</v>
      </c>
      <c r="D101" s="153">
        <v>16.3</v>
      </c>
      <c r="E101" s="87">
        <v>32.4</v>
      </c>
      <c r="F101" s="87">
        <v>37.9</v>
      </c>
      <c r="G101" s="151">
        <v>20.100000000000001</v>
      </c>
      <c r="H101" s="94">
        <v>11.9</v>
      </c>
      <c r="I101" s="87">
        <v>8.6</v>
      </c>
      <c r="J101" s="87">
        <v>8.1999999999999993</v>
      </c>
      <c r="K101" s="87">
        <v>8.3000000000000007</v>
      </c>
      <c r="L101" s="318">
        <v>9.2899999999999991</v>
      </c>
      <c r="M101" s="292">
        <v>7.1</v>
      </c>
      <c r="N101" s="292">
        <v>6.1</v>
      </c>
      <c r="O101" s="292">
        <v>5.95</v>
      </c>
      <c r="P101" s="292">
        <v>6.08</v>
      </c>
      <c r="Q101" s="87">
        <v>7.7</v>
      </c>
      <c r="R101" s="87">
        <v>9</v>
      </c>
      <c r="S101" s="87">
        <v>8.1999999999999993</v>
      </c>
      <c r="T101" s="87">
        <v>8.1999999999999993</v>
      </c>
      <c r="U101" s="619">
        <v>7.3</v>
      </c>
      <c r="V101" s="761">
        <v>6.9</v>
      </c>
      <c r="W101" s="808">
        <v>7.4</v>
      </c>
      <c r="X101" s="846">
        <v>7.3</v>
      </c>
      <c r="Y101" s="892">
        <v>9.5</v>
      </c>
      <c r="Z101" s="948">
        <v>9.3000000000000007</v>
      </c>
      <c r="AA101" s="844">
        <v>9.8000000000000007</v>
      </c>
      <c r="AB101" s="844">
        <v>9</v>
      </c>
      <c r="AC101" s="891">
        <v>8.1999999999999993</v>
      </c>
      <c r="AD101" s="891">
        <v>8.1999999999999993</v>
      </c>
      <c r="AE101" s="844">
        <v>7.9</v>
      </c>
      <c r="AF101" s="1320">
        <v>6.3</v>
      </c>
      <c r="AG101" s="1320">
        <v>6.3</v>
      </c>
      <c r="AH101" s="1320">
        <v>6.5</v>
      </c>
      <c r="AI101" s="844">
        <v>6.7</v>
      </c>
      <c r="AJ101" s="1321">
        <v>6.7</v>
      </c>
      <c r="AK101" s="1412"/>
      <c r="AL101" s="1080"/>
      <c r="AM101" s="1080"/>
      <c r="AN101" s="1080"/>
      <c r="AO101" s="1080"/>
      <c r="AP101" s="1080"/>
      <c r="AQ101" s="1080"/>
      <c r="AR101" s="1080"/>
      <c r="AS101" s="1080"/>
      <c r="AT101" s="1080"/>
      <c r="AU101" s="1080"/>
      <c r="AV101" s="1080"/>
      <c r="AW101" s="1080"/>
      <c r="AX101" s="1080"/>
      <c r="AY101" s="1081"/>
    </row>
    <row r="102" spans="1:51">
      <c r="A102" s="6" t="s">
        <v>34</v>
      </c>
      <c r="B102" s="726">
        <v>8.91</v>
      </c>
      <c r="C102" s="649">
        <v>11.79</v>
      </c>
      <c r="D102" s="650">
        <v>16.329999999999998</v>
      </c>
      <c r="E102" s="652">
        <v>35.9</v>
      </c>
      <c r="F102" s="652">
        <v>56</v>
      </c>
      <c r="G102" s="651">
        <v>22.2</v>
      </c>
      <c r="H102" s="727">
        <v>11.9</v>
      </c>
      <c r="I102" s="652">
        <v>8</v>
      </c>
      <c r="J102" s="652">
        <v>7.6</v>
      </c>
      <c r="K102" s="652">
        <v>7.6</v>
      </c>
      <c r="L102" s="653">
        <v>8.6300000000000008</v>
      </c>
      <c r="M102" s="654">
        <v>7.6</v>
      </c>
      <c r="N102" s="654">
        <v>6.2</v>
      </c>
      <c r="O102" s="654">
        <v>5.95</v>
      </c>
      <c r="P102" s="654">
        <v>6.19</v>
      </c>
      <c r="Q102" s="652">
        <v>7.5</v>
      </c>
      <c r="R102" s="652">
        <v>9.8000000000000007</v>
      </c>
      <c r="S102" s="652">
        <v>9.1999999999999993</v>
      </c>
      <c r="T102" s="652">
        <v>9.4</v>
      </c>
      <c r="U102" s="655">
        <v>8.9</v>
      </c>
      <c r="V102" s="762">
        <v>8.5</v>
      </c>
      <c r="W102" s="808">
        <v>9</v>
      </c>
      <c r="X102" s="846">
        <v>9.1999999999999993</v>
      </c>
      <c r="Y102" s="891">
        <v>11.4</v>
      </c>
      <c r="Z102" s="948">
        <v>12.5</v>
      </c>
      <c r="AA102" s="844">
        <v>13.4</v>
      </c>
      <c r="AB102" s="844">
        <v>13.1</v>
      </c>
      <c r="AC102" s="891">
        <v>11.8</v>
      </c>
      <c r="AD102" s="891">
        <v>12.8</v>
      </c>
      <c r="AE102" s="844">
        <v>13.3</v>
      </c>
      <c r="AF102" s="1320">
        <v>12.2</v>
      </c>
      <c r="AG102" s="1320">
        <v>12.1</v>
      </c>
      <c r="AH102" s="1320">
        <v>10.7</v>
      </c>
      <c r="AI102" s="844">
        <v>11.2</v>
      </c>
      <c r="AJ102" s="1321">
        <v>10.199999999999999</v>
      </c>
      <c r="AK102" s="1412"/>
      <c r="AL102" s="1080"/>
      <c r="AM102" s="1080"/>
      <c r="AN102" s="1080"/>
      <c r="AO102" s="1080"/>
      <c r="AP102" s="1080"/>
      <c r="AQ102" s="1080"/>
      <c r="AR102" s="1080"/>
      <c r="AS102" s="1080"/>
      <c r="AT102" s="1080"/>
      <c r="AU102" s="1080"/>
      <c r="AV102" s="1080"/>
      <c r="AW102" s="1080"/>
      <c r="AX102" s="1080"/>
      <c r="AY102" s="1081"/>
    </row>
    <row r="103" spans="1:51">
      <c r="A103" s="3" t="s">
        <v>35</v>
      </c>
      <c r="B103" s="150">
        <v>6.49</v>
      </c>
      <c r="C103" s="152">
        <v>6.85</v>
      </c>
      <c r="D103" s="153">
        <v>6.74</v>
      </c>
      <c r="E103" s="87">
        <v>9.6999999999999993</v>
      </c>
      <c r="F103" s="87">
        <v>12.5</v>
      </c>
      <c r="G103" s="151">
        <v>8.5</v>
      </c>
      <c r="H103" s="87">
        <v>6.1</v>
      </c>
      <c r="I103" s="87">
        <v>6.1</v>
      </c>
      <c r="J103" s="87">
        <v>5.8</v>
      </c>
      <c r="K103" s="87">
        <v>7.1</v>
      </c>
      <c r="L103" s="318">
        <v>8.1199999999999992</v>
      </c>
      <c r="M103" s="292">
        <v>7.9</v>
      </c>
      <c r="N103" s="292">
        <v>5.8</v>
      </c>
      <c r="O103" s="292">
        <v>4.92</v>
      </c>
      <c r="P103" s="292">
        <v>4.7300000000000004</v>
      </c>
      <c r="Q103" s="87">
        <v>5.0999999999999996</v>
      </c>
      <c r="R103" s="87">
        <v>6.3</v>
      </c>
      <c r="S103" s="87">
        <v>6</v>
      </c>
      <c r="T103" s="87">
        <v>5.9</v>
      </c>
      <c r="U103" s="619">
        <v>5.7</v>
      </c>
      <c r="V103" s="761">
        <v>5.4</v>
      </c>
      <c r="W103" s="808">
        <v>5.8</v>
      </c>
      <c r="X103" s="846">
        <v>5.4</v>
      </c>
      <c r="Y103" s="891">
        <v>5.7</v>
      </c>
      <c r="Z103" s="948">
        <v>5.6</v>
      </c>
      <c r="AA103" s="844">
        <v>5.8</v>
      </c>
      <c r="AB103" s="844">
        <v>6.1</v>
      </c>
      <c r="AC103" s="891">
        <v>6.2</v>
      </c>
      <c r="AD103" s="891">
        <v>6</v>
      </c>
      <c r="AE103" s="844">
        <v>6.4</v>
      </c>
      <c r="AF103" s="1320">
        <v>6.1</v>
      </c>
      <c r="AG103" s="1320">
        <v>6.1</v>
      </c>
      <c r="AH103" s="1320">
        <v>6.6</v>
      </c>
      <c r="AI103" s="844">
        <v>6.7</v>
      </c>
      <c r="AJ103" s="1321">
        <v>6.2</v>
      </c>
      <c r="AK103" s="1412"/>
      <c r="AL103" s="1080"/>
      <c r="AM103" s="1080"/>
      <c r="AN103" s="1080"/>
      <c r="AO103" s="1080"/>
      <c r="AP103" s="1080"/>
      <c r="AQ103" s="1080"/>
      <c r="AR103" s="1080"/>
      <c r="AS103" s="1080"/>
      <c r="AT103" s="1080"/>
      <c r="AU103" s="1080"/>
      <c r="AV103" s="1080"/>
      <c r="AW103" s="1080"/>
      <c r="AX103" s="1080"/>
      <c r="AY103" s="1081"/>
    </row>
    <row r="104" spans="1:51" ht="15.75" thickBot="1">
      <c r="A104" s="6" t="s">
        <v>36</v>
      </c>
      <c r="B104" s="649">
        <v>5.72</v>
      </c>
      <c r="C104" s="649">
        <v>5.07</v>
      </c>
      <c r="D104" s="650">
        <v>4.99</v>
      </c>
      <c r="E104" s="651">
        <v>4.9000000000000004</v>
      </c>
      <c r="F104" s="652">
        <v>4.5999999999999996</v>
      </c>
      <c r="G104" s="651">
        <v>4.5999999999999996</v>
      </c>
      <c r="H104" s="652">
        <v>3.4</v>
      </c>
      <c r="I104" s="652">
        <v>4</v>
      </c>
      <c r="J104" s="652">
        <v>3.8</v>
      </c>
      <c r="K104" s="652">
        <v>3.8</v>
      </c>
      <c r="L104" s="653">
        <v>4.03</v>
      </c>
      <c r="M104" s="654">
        <v>3.7</v>
      </c>
      <c r="N104" s="654">
        <v>3.1</v>
      </c>
      <c r="O104" s="654">
        <v>2.96</v>
      </c>
      <c r="P104" s="654">
        <v>2.9</v>
      </c>
      <c r="Q104" s="652">
        <v>3.1</v>
      </c>
      <c r="R104" s="652">
        <v>3.7</v>
      </c>
      <c r="S104" s="652">
        <v>3.4</v>
      </c>
      <c r="T104" s="652">
        <v>3.4</v>
      </c>
      <c r="U104" s="655">
        <v>3.3</v>
      </c>
      <c r="V104" s="762">
        <v>3</v>
      </c>
      <c r="W104" s="1009">
        <v>3</v>
      </c>
      <c r="X104" s="1010">
        <v>3</v>
      </c>
      <c r="Y104" s="1011">
        <v>3.2</v>
      </c>
      <c r="Z104" s="964">
        <v>3.5</v>
      </c>
      <c r="AA104" s="963">
        <v>3.9</v>
      </c>
      <c r="AB104" s="963">
        <v>4</v>
      </c>
      <c r="AC104" s="1011">
        <v>4.0999999999999996</v>
      </c>
      <c r="AD104" s="891">
        <v>4.2</v>
      </c>
      <c r="AE104" s="844">
        <v>4.3</v>
      </c>
      <c r="AF104" s="1320">
        <v>4</v>
      </c>
      <c r="AG104" s="1320">
        <v>3.9</v>
      </c>
      <c r="AH104" s="1320">
        <v>4.5</v>
      </c>
      <c r="AI104" s="844">
        <v>4.5999999999999996</v>
      </c>
      <c r="AJ104" s="1321">
        <v>4.5</v>
      </c>
      <c r="AK104" s="1413"/>
      <c r="AL104" s="1093"/>
      <c r="AM104" s="1093"/>
      <c r="AN104" s="1093"/>
      <c r="AO104" s="1093"/>
      <c r="AP104" s="1093"/>
      <c r="AQ104" s="1093"/>
      <c r="AR104" s="1093"/>
      <c r="AS104" s="1093"/>
      <c r="AT104" s="1093"/>
      <c r="AU104" s="1093"/>
      <c r="AV104" s="1093"/>
      <c r="AW104" s="1093"/>
      <c r="AX104" s="1093"/>
      <c r="AY104" s="1094"/>
    </row>
    <row r="105" spans="1:51">
      <c r="A105" s="5" t="s">
        <v>22</v>
      </c>
      <c r="B105" s="1008">
        <v>2.84</v>
      </c>
      <c r="C105" s="648">
        <v>3.26</v>
      </c>
      <c r="D105" s="41">
        <f t="shared" ref="D105:AJ105" si="2">AVERAGE(D95:D99)</f>
        <v>2.8639999999999999</v>
      </c>
      <c r="E105" s="73">
        <f t="shared" si="2"/>
        <v>30246.260000000002</v>
      </c>
      <c r="F105" s="73">
        <f t="shared" si="2"/>
        <v>2.4199999999999995</v>
      </c>
      <c r="G105" s="73">
        <f t="shared" si="2"/>
        <v>2.1799999999999997</v>
      </c>
      <c r="H105" s="73">
        <f t="shared" si="2"/>
        <v>1.7600000000000002</v>
      </c>
      <c r="I105" s="41">
        <f t="shared" si="2"/>
        <v>2.1399999999999997</v>
      </c>
      <c r="J105" s="41">
        <f t="shared" si="2"/>
        <v>2.38</v>
      </c>
      <c r="K105" s="41">
        <f t="shared" si="2"/>
        <v>2.74</v>
      </c>
      <c r="L105" s="41">
        <f t="shared" si="2"/>
        <v>3.222</v>
      </c>
      <c r="M105" s="41">
        <f t="shared" si="2"/>
        <v>2.86</v>
      </c>
      <c r="N105" s="41">
        <f t="shared" si="2"/>
        <v>2.3600000000000003</v>
      </c>
      <c r="O105" s="41">
        <f t="shared" si="2"/>
        <v>2.0420000000000003</v>
      </c>
      <c r="P105" s="41">
        <f t="shared" si="2"/>
        <v>1.8800000000000001</v>
      </c>
      <c r="Q105" s="73">
        <f t="shared" si="2"/>
        <v>1.86</v>
      </c>
      <c r="R105" s="41">
        <f t="shared" si="2"/>
        <v>1.92</v>
      </c>
      <c r="S105" s="41">
        <f t="shared" si="2"/>
        <v>1.8599999999999999</v>
      </c>
      <c r="T105" s="41">
        <f t="shared" si="2"/>
        <v>1.86</v>
      </c>
      <c r="U105" s="73">
        <f t="shared" si="2"/>
        <v>1.8199999999999998</v>
      </c>
      <c r="V105" s="41">
        <f t="shared" si="2"/>
        <v>1.78</v>
      </c>
      <c r="W105" s="41">
        <f t="shared" si="2"/>
        <v>1.6799999999999997</v>
      </c>
      <c r="X105" s="41">
        <f t="shared" si="2"/>
        <v>1.56</v>
      </c>
      <c r="Y105" s="41">
        <f t="shared" si="2"/>
        <v>1.58</v>
      </c>
      <c r="Z105" s="41">
        <f t="shared" si="2"/>
        <v>1.56</v>
      </c>
      <c r="AA105" s="41">
        <f t="shared" si="2"/>
        <v>1.5799999999999996</v>
      </c>
      <c r="AB105" s="41">
        <f t="shared" si="2"/>
        <v>1.6599999999999997</v>
      </c>
      <c r="AC105" s="41">
        <f t="shared" si="2"/>
        <v>1.7399999999999998</v>
      </c>
      <c r="AD105" s="41">
        <f t="shared" si="2"/>
        <v>1.8</v>
      </c>
      <c r="AE105" s="41">
        <f t="shared" si="2"/>
        <v>1.9</v>
      </c>
      <c r="AF105" s="41">
        <f t="shared" si="2"/>
        <v>1.8199999999999998</v>
      </c>
      <c r="AG105" s="41">
        <f t="shared" si="2"/>
        <v>1.9</v>
      </c>
      <c r="AH105" s="41">
        <f t="shared" si="2"/>
        <v>2.2000000000000002</v>
      </c>
      <c r="AI105" s="41">
        <f t="shared" si="2"/>
        <v>2.2000000000000002</v>
      </c>
      <c r="AJ105" s="41">
        <f t="shared" si="2"/>
        <v>2.1399999999999997</v>
      </c>
      <c r="AK105" s="1095"/>
      <c r="AL105" s="1095"/>
      <c r="AM105" s="1095"/>
      <c r="AN105" s="1095"/>
      <c r="AO105" s="1095"/>
      <c r="AP105" s="1095"/>
      <c r="AQ105" s="1095"/>
      <c r="AR105" s="1095"/>
      <c r="AS105" s="1095"/>
      <c r="AT105" s="1095"/>
      <c r="AU105" s="1095"/>
      <c r="AV105" s="1095"/>
      <c r="AW105" s="1095"/>
      <c r="AX105" s="1095"/>
      <c r="AY105" s="1096"/>
    </row>
    <row r="106" spans="1:51" ht="15.75" thickBot="1">
      <c r="A106" s="4" t="s">
        <v>23</v>
      </c>
      <c r="B106" s="1097">
        <v>6.48</v>
      </c>
      <c r="C106" s="154">
        <v>6.61</v>
      </c>
      <c r="D106" s="82">
        <f t="shared" ref="D106:AJ106" si="3">AVERAGE(D100:D104)</f>
        <v>9.636000000000001</v>
      </c>
      <c r="E106" s="43">
        <f t="shared" si="3"/>
        <v>17.36</v>
      </c>
      <c r="F106" s="43">
        <f t="shared" si="3"/>
        <v>22.9</v>
      </c>
      <c r="G106" s="82">
        <f t="shared" si="3"/>
        <v>11.72</v>
      </c>
      <c r="H106" s="43">
        <f t="shared" si="3"/>
        <v>7.18</v>
      </c>
      <c r="I106" s="43">
        <f t="shared" si="3"/>
        <v>5.9799999999999995</v>
      </c>
      <c r="J106" s="43">
        <f t="shared" si="3"/>
        <v>5.7</v>
      </c>
      <c r="K106" s="43">
        <f t="shared" si="3"/>
        <v>6.08</v>
      </c>
      <c r="L106" s="43">
        <f t="shared" si="3"/>
        <v>6.7359999999999998</v>
      </c>
      <c r="M106" s="43">
        <f t="shared" si="3"/>
        <v>5.879999999999999</v>
      </c>
      <c r="N106" s="43">
        <f t="shared" si="3"/>
        <v>4.8</v>
      </c>
      <c r="O106" s="43">
        <f t="shared" si="3"/>
        <v>4.4960000000000004</v>
      </c>
      <c r="P106" s="43">
        <f t="shared" si="3"/>
        <v>4.492</v>
      </c>
      <c r="Q106" s="43">
        <f t="shared" si="3"/>
        <v>5.2200000000000006</v>
      </c>
      <c r="R106" s="43">
        <f t="shared" si="3"/>
        <v>6.38</v>
      </c>
      <c r="S106" s="43">
        <f t="shared" si="3"/>
        <v>5.9399999999999995</v>
      </c>
      <c r="T106" s="43">
        <f t="shared" si="3"/>
        <v>5.9799999999999995</v>
      </c>
      <c r="U106" s="43">
        <f t="shared" si="3"/>
        <v>5.62</v>
      </c>
      <c r="V106" s="43">
        <f t="shared" si="3"/>
        <v>5.26</v>
      </c>
      <c r="W106" s="43">
        <f t="shared" si="3"/>
        <v>5.5</v>
      </c>
      <c r="X106" s="43">
        <f t="shared" si="3"/>
        <v>5.42</v>
      </c>
      <c r="Y106" s="43">
        <f t="shared" si="3"/>
        <v>6.44</v>
      </c>
      <c r="Z106" s="43">
        <f t="shared" si="3"/>
        <v>6.68</v>
      </c>
      <c r="AA106" s="43">
        <f t="shared" si="3"/>
        <v>7.1400000000000006</v>
      </c>
      <c r="AB106" s="43">
        <f t="shared" si="3"/>
        <v>7.0400000000000009</v>
      </c>
      <c r="AC106" s="43">
        <f t="shared" si="3"/>
        <v>6.7</v>
      </c>
      <c r="AD106" s="43">
        <f t="shared" si="3"/>
        <v>6.92</v>
      </c>
      <c r="AE106" s="43">
        <f t="shared" si="3"/>
        <v>7.08</v>
      </c>
      <c r="AF106" s="43">
        <f t="shared" si="3"/>
        <v>6.3599999999999994</v>
      </c>
      <c r="AG106" s="43">
        <f t="shared" si="3"/>
        <v>6.2399999999999993</v>
      </c>
      <c r="AH106" s="43">
        <f t="shared" si="3"/>
        <v>6.26</v>
      </c>
      <c r="AI106" s="43">
        <f t="shared" si="3"/>
        <v>6.38</v>
      </c>
      <c r="AJ106" s="43">
        <f t="shared" si="3"/>
        <v>6.0600000000000005</v>
      </c>
      <c r="AK106" s="1082"/>
      <c r="AL106" s="1082"/>
      <c r="AM106" s="1082"/>
      <c r="AN106" s="1082"/>
      <c r="AO106" s="1082"/>
      <c r="AP106" s="1082"/>
      <c r="AQ106" s="1082"/>
      <c r="AR106" s="1082"/>
      <c r="AS106" s="1082"/>
      <c r="AT106" s="1082"/>
      <c r="AU106" s="1082"/>
      <c r="AV106" s="1082"/>
      <c r="AW106" s="1082"/>
      <c r="AX106" s="1082"/>
      <c r="AY106" s="1083"/>
    </row>
    <row r="107" spans="1:51" ht="15.75" thickBot="1">
      <c r="A107" s="1098" t="s">
        <v>24</v>
      </c>
      <c r="B107" s="1099">
        <v>3.7250352869999999</v>
      </c>
      <c r="C107" s="1100">
        <v>3.98</v>
      </c>
      <c r="D107" s="1101">
        <v>3.52</v>
      </c>
      <c r="E107" s="1102">
        <v>3.49</v>
      </c>
      <c r="F107" s="1103">
        <v>3.11</v>
      </c>
      <c r="G107" s="1104">
        <v>2.8</v>
      </c>
      <c r="H107" s="1105">
        <v>2.2000000000000002</v>
      </c>
      <c r="I107" s="1106">
        <v>2.6</v>
      </c>
      <c r="J107" s="967">
        <v>2.8</v>
      </c>
      <c r="K107" s="967">
        <v>3.2</v>
      </c>
      <c r="L107" s="1102">
        <v>3.68</v>
      </c>
      <c r="M107" s="319">
        <v>3.3</v>
      </c>
      <c r="N107" s="319">
        <v>2.8</v>
      </c>
      <c r="O107" s="319">
        <v>3.8</v>
      </c>
      <c r="P107" s="319">
        <v>4.8</v>
      </c>
      <c r="Q107" s="319">
        <v>2.31</v>
      </c>
      <c r="R107" s="974">
        <v>2.4500000000000002</v>
      </c>
      <c r="S107" s="974">
        <v>3.9</v>
      </c>
      <c r="T107" s="974">
        <v>2.4</v>
      </c>
      <c r="U107" s="974">
        <v>2.2999999999999998</v>
      </c>
      <c r="V107" s="974">
        <v>2.2000000000000002</v>
      </c>
      <c r="W107" s="974">
        <v>2.1</v>
      </c>
      <c r="X107" s="974">
        <v>2</v>
      </c>
      <c r="Y107" s="1107">
        <v>2.06</v>
      </c>
      <c r="Z107" s="974">
        <v>2</v>
      </c>
      <c r="AA107" s="974">
        <v>2</v>
      </c>
      <c r="AB107" s="974">
        <v>2.2000000000000002</v>
      </c>
      <c r="AC107" s="974">
        <v>2.2999999999999998</v>
      </c>
      <c r="AD107" s="974">
        <v>2.2999999999999998</v>
      </c>
      <c r="AE107" s="1170">
        <v>2.4</v>
      </c>
      <c r="AF107" s="1170">
        <v>2.2999999999999998</v>
      </c>
      <c r="AG107" s="1170">
        <v>2.4</v>
      </c>
      <c r="AH107" s="1170">
        <v>2.7</v>
      </c>
      <c r="AI107" s="1170">
        <v>2.7</v>
      </c>
      <c r="AJ107" s="1170">
        <v>2.6</v>
      </c>
      <c r="AK107" s="1110"/>
      <c r="AL107" s="1110"/>
      <c r="AM107" s="1108"/>
      <c r="AN107" s="1108"/>
      <c r="AO107" s="1108"/>
      <c r="AP107" s="1108"/>
      <c r="AQ107" s="1108"/>
      <c r="AR107" s="1108"/>
      <c r="AS107" s="1108"/>
      <c r="AT107" s="1108"/>
      <c r="AU107" s="1108"/>
      <c r="AV107" s="1108"/>
      <c r="AW107" s="1108"/>
      <c r="AX107" s="1108"/>
      <c r="AY107" s="1109"/>
    </row>
    <row r="108" spans="1:51" ht="15.75" thickBot="1"/>
    <row r="109" spans="1:51" ht="15.75" thickBot="1">
      <c r="A109" s="1508" t="s">
        <v>275</v>
      </c>
      <c r="B109" s="1509"/>
      <c r="C109" s="1509"/>
      <c r="D109" s="1509"/>
      <c r="E109" s="1509"/>
      <c r="F109" s="1509"/>
      <c r="G109" s="1509"/>
      <c r="H109" s="1509"/>
      <c r="I109" s="1509"/>
      <c r="J109" s="1509"/>
      <c r="K109" s="1509"/>
      <c r="L109" s="1509"/>
      <c r="M109" s="1509"/>
      <c r="N109" s="1509"/>
      <c r="O109" s="1509"/>
      <c r="P109" s="1509"/>
      <c r="Q109" s="1509"/>
      <c r="R109" s="1509"/>
      <c r="S109" s="1509"/>
      <c r="T109" s="1509"/>
      <c r="U109" s="1509"/>
      <c r="V109" s="1509"/>
      <c r="W109" s="1509"/>
      <c r="X109" s="1509"/>
      <c r="Y109" s="1509"/>
      <c r="Z109" s="1509"/>
      <c r="AA109" s="1509"/>
      <c r="AB109" s="1509"/>
      <c r="AC109" s="1509"/>
      <c r="AD109" s="1509"/>
      <c r="AE109" s="1509"/>
      <c r="AF109" s="1509"/>
      <c r="AG109" s="1509"/>
      <c r="AH109" s="1509"/>
      <c r="AI109" s="1509"/>
      <c r="AJ109" s="1509"/>
      <c r="AK109" s="1509"/>
      <c r="AL109" s="1509"/>
      <c r="AM109" s="1509"/>
      <c r="AN109" s="1509"/>
      <c r="AO109" s="1509"/>
      <c r="AP109" s="1509"/>
      <c r="AQ109" s="1509"/>
      <c r="AR109" s="1509"/>
      <c r="AS109" s="1509"/>
      <c r="AT109" s="1509"/>
      <c r="AU109" s="1509"/>
      <c r="AV109" s="1509"/>
      <c r="AW109" s="1509"/>
      <c r="AX109" s="1509"/>
      <c r="AY109" s="1510"/>
    </row>
    <row r="110" spans="1:51" ht="15.75" thickBot="1">
      <c r="A110" s="1050" t="s">
        <v>1</v>
      </c>
      <c r="B110" s="1063">
        <v>3</v>
      </c>
      <c r="C110" s="1063">
        <v>4</v>
      </c>
      <c r="D110" s="1063">
        <v>5</v>
      </c>
      <c r="E110" s="1063">
        <v>6</v>
      </c>
      <c r="F110" s="1063">
        <v>7</v>
      </c>
      <c r="G110" s="1063">
        <v>8</v>
      </c>
      <c r="H110" s="1063">
        <v>9</v>
      </c>
      <c r="I110" s="1063">
        <v>10</v>
      </c>
      <c r="J110" s="1063">
        <v>11</v>
      </c>
      <c r="K110" s="1063">
        <v>12</v>
      </c>
      <c r="L110" s="1063">
        <v>13</v>
      </c>
      <c r="M110" s="1118">
        <v>14</v>
      </c>
      <c r="N110" s="1063">
        <v>15</v>
      </c>
      <c r="O110" s="1118">
        <v>16</v>
      </c>
      <c r="P110" s="1118">
        <v>17</v>
      </c>
      <c r="Q110" s="1118">
        <v>18</v>
      </c>
      <c r="R110" s="1118">
        <v>19</v>
      </c>
      <c r="S110" s="1118">
        <v>20</v>
      </c>
      <c r="T110" s="1118">
        <v>21</v>
      </c>
      <c r="U110" s="1118">
        <v>22</v>
      </c>
      <c r="V110" s="1063">
        <v>23</v>
      </c>
      <c r="W110" s="1118">
        <v>24</v>
      </c>
      <c r="X110" s="1118">
        <v>25</v>
      </c>
      <c r="Y110" s="1118">
        <v>26</v>
      </c>
      <c r="Z110" s="1118">
        <v>27</v>
      </c>
      <c r="AA110" s="1118">
        <v>28</v>
      </c>
      <c r="AB110" s="1118">
        <v>29</v>
      </c>
      <c r="AC110" s="1063">
        <v>30</v>
      </c>
      <c r="AD110" s="1063">
        <v>31</v>
      </c>
      <c r="AE110" s="1064">
        <v>32</v>
      </c>
      <c r="AF110" s="1065">
        <v>33</v>
      </c>
      <c r="AG110" s="1065">
        <v>34</v>
      </c>
      <c r="AH110" s="1065">
        <v>35</v>
      </c>
      <c r="AI110" s="1065">
        <v>36</v>
      </c>
      <c r="AJ110" s="1118">
        <v>37</v>
      </c>
      <c r="AK110" s="1063">
        <v>38</v>
      </c>
      <c r="AL110" s="1063">
        <v>39</v>
      </c>
      <c r="AM110" s="1064">
        <v>40</v>
      </c>
      <c r="AN110" s="1065">
        <v>41</v>
      </c>
      <c r="AO110" s="1065">
        <v>42</v>
      </c>
      <c r="AP110" s="1065">
        <v>43</v>
      </c>
      <c r="AQ110" s="1065">
        <v>44</v>
      </c>
      <c r="AR110" s="1118">
        <v>45</v>
      </c>
      <c r="AS110" s="1063">
        <v>46</v>
      </c>
      <c r="AT110" s="1063">
        <v>47</v>
      </c>
      <c r="AU110" s="1064">
        <v>48</v>
      </c>
      <c r="AV110" s="1065">
        <v>49</v>
      </c>
      <c r="AW110" s="1065">
        <v>50</v>
      </c>
      <c r="AX110" s="1065">
        <v>51</v>
      </c>
      <c r="AY110" s="1117">
        <v>52</v>
      </c>
    </row>
    <row r="111" spans="1:51">
      <c r="A111" s="164" t="s">
        <v>27</v>
      </c>
      <c r="B111" s="1123"/>
      <c r="C111" s="1123"/>
      <c r="D111" s="1123"/>
      <c r="E111" s="1124"/>
      <c r="F111" s="119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125">
        <v>1707</v>
      </c>
      <c r="T111" s="1125">
        <v>2052</v>
      </c>
      <c r="U111" s="1125">
        <v>2457</v>
      </c>
      <c r="V111" s="1125">
        <v>2396</v>
      </c>
      <c r="W111" s="1125">
        <v>2581</v>
      </c>
      <c r="X111" s="1125">
        <v>2122</v>
      </c>
      <c r="Y111" s="1125">
        <v>2298</v>
      </c>
      <c r="Z111" s="1125">
        <v>2274</v>
      </c>
      <c r="AA111" s="1125">
        <v>2093</v>
      </c>
      <c r="AB111" s="1125">
        <v>1987</v>
      </c>
      <c r="AC111" s="1125">
        <v>1803</v>
      </c>
      <c r="AD111" s="1139">
        <v>1819</v>
      </c>
      <c r="AE111" s="1139">
        <v>1939</v>
      </c>
      <c r="AF111" s="1139">
        <v>1914</v>
      </c>
      <c r="AG111" s="1139">
        <v>1781</v>
      </c>
      <c r="AH111" s="1139">
        <v>1870</v>
      </c>
      <c r="AI111" s="1139">
        <v>2049</v>
      </c>
      <c r="AJ111" s="1188"/>
      <c r="AK111" s="1188"/>
      <c r="AL111" s="1188"/>
      <c r="AM111" s="1188"/>
      <c r="AN111" s="1188"/>
      <c r="AO111" s="1188"/>
      <c r="AP111" s="1188"/>
      <c r="AQ111" s="1188"/>
      <c r="AR111" s="1188"/>
      <c r="AS111" s="1188"/>
      <c r="AT111" s="1188"/>
      <c r="AU111" s="1188"/>
      <c r="AV111" s="1188"/>
      <c r="AW111" s="1188"/>
      <c r="AX111" s="1188"/>
      <c r="AY111" s="1189"/>
    </row>
    <row r="112" spans="1:51">
      <c r="A112" s="3" t="s">
        <v>28</v>
      </c>
      <c r="B112" s="1126"/>
      <c r="C112" s="1126"/>
      <c r="D112" s="1126"/>
      <c r="E112" s="1127"/>
      <c r="F112" s="119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125">
        <v>2694</v>
      </c>
      <c r="T112" s="1125">
        <v>2676</v>
      </c>
      <c r="U112" s="1125">
        <v>2922</v>
      </c>
      <c r="V112" s="1125">
        <v>2908</v>
      </c>
      <c r="W112" s="1125">
        <v>2904</v>
      </c>
      <c r="X112" s="1125">
        <v>2877</v>
      </c>
      <c r="Y112" s="1125">
        <v>2841</v>
      </c>
      <c r="Z112" s="1125">
        <v>3143</v>
      </c>
      <c r="AA112" s="1125">
        <v>3001</v>
      </c>
      <c r="AB112" s="1125">
        <v>2937</v>
      </c>
      <c r="AC112" s="1125">
        <v>2638</v>
      </c>
      <c r="AD112" s="1139">
        <v>2487</v>
      </c>
      <c r="AE112" s="1139">
        <v>2497</v>
      </c>
      <c r="AF112" s="1139">
        <v>2992</v>
      </c>
      <c r="AG112" s="1139">
        <v>2398</v>
      </c>
      <c r="AH112" s="1139">
        <v>2941</v>
      </c>
      <c r="AI112" s="1139">
        <v>3000</v>
      </c>
      <c r="AJ112" s="1080"/>
      <c r="AK112" s="1080"/>
      <c r="AL112" s="1080"/>
      <c r="AM112" s="1080"/>
      <c r="AN112" s="1080"/>
      <c r="AO112" s="1080"/>
      <c r="AP112" s="1080"/>
      <c r="AQ112" s="1080"/>
      <c r="AR112" s="1080"/>
      <c r="AS112" s="1080"/>
      <c r="AT112" s="1080"/>
      <c r="AU112" s="1080"/>
      <c r="AV112" s="1080"/>
      <c r="AW112" s="1080"/>
      <c r="AX112" s="1080"/>
      <c r="AY112" s="1081"/>
    </row>
    <row r="113" spans="1:51">
      <c r="A113" s="3" t="s">
        <v>29</v>
      </c>
      <c r="B113" s="1126"/>
      <c r="C113" s="1126"/>
      <c r="D113" s="1126"/>
      <c r="E113" s="1127"/>
      <c r="F113" s="119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125">
        <v>2000</v>
      </c>
      <c r="T113" s="1125">
        <v>1713</v>
      </c>
      <c r="U113" s="1125">
        <v>1905</v>
      </c>
      <c r="V113" s="1125">
        <v>1741</v>
      </c>
      <c r="W113" s="1125">
        <v>1845</v>
      </c>
      <c r="X113" s="1125">
        <v>1809</v>
      </c>
      <c r="Y113" s="1125">
        <v>1931</v>
      </c>
      <c r="Z113" s="1125">
        <v>1347</v>
      </c>
      <c r="AA113" s="1125">
        <v>1253</v>
      </c>
      <c r="AB113" s="1125">
        <v>1298</v>
      </c>
      <c r="AC113" s="1125">
        <v>1336</v>
      </c>
      <c r="AD113" s="1139">
        <v>1511</v>
      </c>
      <c r="AE113" s="1139">
        <v>1264</v>
      </c>
      <c r="AF113" s="1139">
        <v>1391</v>
      </c>
      <c r="AG113" s="1139">
        <v>1093</v>
      </c>
      <c r="AH113" s="1139">
        <v>1175</v>
      </c>
      <c r="AI113" s="1139">
        <v>1135</v>
      </c>
      <c r="AJ113" s="1080"/>
      <c r="AK113" s="1080"/>
      <c r="AL113" s="1080"/>
      <c r="AM113" s="1080"/>
      <c r="AN113" s="1080"/>
      <c r="AO113" s="1080"/>
      <c r="AP113" s="1080"/>
      <c r="AQ113" s="1080"/>
      <c r="AR113" s="1080"/>
      <c r="AS113" s="1080"/>
      <c r="AT113" s="1080"/>
      <c r="AU113" s="1080"/>
      <c r="AV113" s="1080"/>
      <c r="AW113" s="1080"/>
      <c r="AX113" s="1080"/>
      <c r="AY113" s="1081"/>
    </row>
    <row r="114" spans="1:51">
      <c r="A114" s="3" t="s">
        <v>30</v>
      </c>
      <c r="B114" s="1126"/>
      <c r="C114" s="1126"/>
      <c r="D114" s="1126"/>
      <c r="E114" s="1127"/>
      <c r="F114" s="119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125">
        <v>2719</v>
      </c>
      <c r="T114" s="1125">
        <v>2569</v>
      </c>
      <c r="U114" s="1125">
        <v>3096</v>
      </c>
      <c r="V114" s="1125">
        <v>3146</v>
      </c>
      <c r="W114" s="1125">
        <v>3623</v>
      </c>
      <c r="X114" s="1125">
        <v>3110</v>
      </c>
      <c r="Y114" s="1125">
        <v>2758</v>
      </c>
      <c r="Z114" s="1125">
        <v>3099</v>
      </c>
      <c r="AA114" s="1125">
        <v>3071</v>
      </c>
      <c r="AB114" s="1125">
        <v>2712</v>
      </c>
      <c r="AC114" s="1125">
        <v>2817</v>
      </c>
      <c r="AD114" s="1139">
        <v>2813</v>
      </c>
      <c r="AE114" s="1139">
        <v>2464</v>
      </c>
      <c r="AF114" s="1139">
        <v>2819</v>
      </c>
      <c r="AG114" s="1139">
        <v>2589</v>
      </c>
      <c r="AH114" s="1139">
        <v>2744</v>
      </c>
      <c r="AI114" s="1139">
        <v>2533</v>
      </c>
      <c r="AJ114" s="1080"/>
      <c r="AK114" s="1080"/>
      <c r="AL114" s="1080"/>
      <c r="AM114" s="1080"/>
      <c r="AN114" s="1080"/>
      <c r="AO114" s="1080"/>
      <c r="AP114" s="1080"/>
      <c r="AQ114" s="1080"/>
      <c r="AR114" s="1080"/>
      <c r="AS114" s="1080"/>
      <c r="AT114" s="1080"/>
      <c r="AU114" s="1080"/>
      <c r="AV114" s="1080"/>
      <c r="AW114" s="1080"/>
      <c r="AX114" s="1080"/>
      <c r="AY114" s="1081"/>
    </row>
    <row r="115" spans="1:51">
      <c r="A115" s="3" t="s">
        <v>31</v>
      </c>
      <c r="B115" s="1126"/>
      <c r="C115" s="1126"/>
      <c r="D115" s="1126"/>
      <c r="E115" s="1127"/>
      <c r="F115" s="119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125">
        <v>1582</v>
      </c>
      <c r="T115" s="1125">
        <v>1537</v>
      </c>
      <c r="U115" s="1125">
        <v>1822</v>
      </c>
      <c r="V115" s="1125">
        <v>2154</v>
      </c>
      <c r="W115" s="1125">
        <v>2634</v>
      </c>
      <c r="X115" s="1125">
        <v>2040</v>
      </c>
      <c r="Y115" s="1125">
        <v>2149</v>
      </c>
      <c r="Z115" s="1125">
        <v>2296</v>
      </c>
      <c r="AA115" s="1125">
        <v>2568</v>
      </c>
      <c r="AB115" s="1125">
        <v>2074</v>
      </c>
      <c r="AC115" s="1125">
        <v>2254</v>
      </c>
      <c r="AD115" s="1139">
        <v>2302</v>
      </c>
      <c r="AE115" s="1139">
        <v>2066</v>
      </c>
      <c r="AF115" s="1139">
        <v>2345</v>
      </c>
      <c r="AG115" s="1139">
        <v>1774</v>
      </c>
      <c r="AH115" s="1139">
        <v>2101</v>
      </c>
      <c r="AI115" s="1139">
        <v>1778</v>
      </c>
      <c r="AJ115" s="1080"/>
      <c r="AK115" s="1080"/>
      <c r="AL115" s="1080"/>
      <c r="AM115" s="1080"/>
      <c r="AN115" s="1080"/>
      <c r="AO115" s="1080"/>
      <c r="AP115" s="1080"/>
      <c r="AQ115" s="1080"/>
      <c r="AR115" s="1080"/>
      <c r="AS115" s="1080"/>
      <c r="AT115" s="1080"/>
      <c r="AU115" s="1080"/>
      <c r="AV115" s="1080"/>
      <c r="AW115" s="1080"/>
      <c r="AX115" s="1080"/>
      <c r="AY115" s="1081"/>
    </row>
    <row r="116" spans="1:51">
      <c r="A116" s="3" t="s">
        <v>32</v>
      </c>
      <c r="B116" s="1126"/>
      <c r="C116" s="1126"/>
      <c r="D116" s="1126"/>
      <c r="E116" s="1127"/>
      <c r="F116" s="119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125">
        <v>1053</v>
      </c>
      <c r="T116" s="1125">
        <v>974</v>
      </c>
      <c r="U116" s="1125">
        <v>1038</v>
      </c>
      <c r="V116" s="1125">
        <v>1006</v>
      </c>
      <c r="W116" s="1125">
        <v>1008</v>
      </c>
      <c r="X116" s="1125">
        <v>1102</v>
      </c>
      <c r="Y116" s="1125">
        <v>1115</v>
      </c>
      <c r="Z116" s="1125">
        <v>1043</v>
      </c>
      <c r="AA116" s="1125">
        <v>952</v>
      </c>
      <c r="AB116" s="1125">
        <v>942</v>
      </c>
      <c r="AC116" s="1125">
        <v>683</v>
      </c>
      <c r="AD116" s="1139">
        <v>616</v>
      </c>
      <c r="AE116" s="1139">
        <v>738</v>
      </c>
      <c r="AF116" s="1139">
        <v>992</v>
      </c>
      <c r="AG116" s="1139">
        <v>886</v>
      </c>
      <c r="AH116" s="1139">
        <v>1035</v>
      </c>
      <c r="AI116" s="1139">
        <v>1215</v>
      </c>
      <c r="AJ116" s="1080"/>
      <c r="AK116" s="1080"/>
      <c r="AL116" s="1080"/>
      <c r="AM116" s="1080"/>
      <c r="AN116" s="1080"/>
      <c r="AO116" s="1080"/>
      <c r="AP116" s="1080"/>
      <c r="AQ116" s="1080"/>
      <c r="AR116" s="1080"/>
      <c r="AS116" s="1080"/>
      <c r="AT116" s="1080"/>
      <c r="AU116" s="1080"/>
      <c r="AV116" s="1080"/>
      <c r="AW116" s="1080"/>
      <c r="AX116" s="1080"/>
      <c r="AY116" s="1081"/>
    </row>
    <row r="117" spans="1:51">
      <c r="A117" s="3" t="s">
        <v>33</v>
      </c>
      <c r="B117" s="1126"/>
      <c r="C117" s="1126"/>
      <c r="D117" s="1126"/>
      <c r="E117" s="1127"/>
      <c r="F117" s="119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125">
        <v>182</v>
      </c>
      <c r="T117" s="1125">
        <v>182</v>
      </c>
      <c r="U117" s="1125">
        <v>219</v>
      </c>
      <c r="V117" s="1125">
        <v>177</v>
      </c>
      <c r="W117" s="1125">
        <v>153</v>
      </c>
      <c r="X117" s="1125">
        <v>116</v>
      </c>
      <c r="Y117" s="1125">
        <v>94</v>
      </c>
      <c r="Z117" s="1125">
        <v>130</v>
      </c>
      <c r="AA117" s="1125">
        <v>153</v>
      </c>
      <c r="AB117" s="1125">
        <v>173</v>
      </c>
      <c r="AC117" s="1125">
        <v>174</v>
      </c>
      <c r="AD117" s="1139">
        <v>145</v>
      </c>
      <c r="AE117" s="1139">
        <v>216</v>
      </c>
      <c r="AF117" s="1139">
        <v>266</v>
      </c>
      <c r="AG117" s="1139">
        <v>184</v>
      </c>
      <c r="AH117" s="1139">
        <v>183</v>
      </c>
      <c r="AI117" s="1139">
        <v>217</v>
      </c>
      <c r="AJ117" s="1080"/>
      <c r="AK117" s="1080"/>
      <c r="AL117" s="1080"/>
      <c r="AM117" s="1080"/>
      <c r="AN117" s="1080"/>
      <c r="AO117" s="1080"/>
      <c r="AP117" s="1080"/>
      <c r="AQ117" s="1080"/>
      <c r="AR117" s="1080"/>
      <c r="AS117" s="1080"/>
      <c r="AT117" s="1080"/>
      <c r="AU117" s="1080"/>
      <c r="AV117" s="1080"/>
      <c r="AW117" s="1080"/>
      <c r="AX117" s="1080"/>
      <c r="AY117" s="1081"/>
    </row>
    <row r="118" spans="1:51">
      <c r="A118" s="3" t="s">
        <v>34</v>
      </c>
      <c r="B118" s="1126"/>
      <c r="C118" s="1126"/>
      <c r="D118" s="1126"/>
      <c r="E118" s="1127"/>
      <c r="F118" s="119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125">
        <v>236</v>
      </c>
      <c r="T118" s="1125">
        <v>253</v>
      </c>
      <c r="U118" s="1125">
        <v>274</v>
      </c>
      <c r="V118" s="1125">
        <v>282</v>
      </c>
      <c r="W118" s="1125">
        <v>221</v>
      </c>
      <c r="X118" s="1125">
        <v>204</v>
      </c>
      <c r="Y118" s="1125">
        <v>140</v>
      </c>
      <c r="Z118" s="1125">
        <v>190</v>
      </c>
      <c r="AA118" s="1125">
        <v>176</v>
      </c>
      <c r="AB118" s="1125">
        <v>178</v>
      </c>
      <c r="AC118" s="1125">
        <v>199</v>
      </c>
      <c r="AD118" s="1139">
        <v>122</v>
      </c>
      <c r="AE118" s="1139">
        <v>208</v>
      </c>
      <c r="AF118" s="1139">
        <v>238</v>
      </c>
      <c r="AG118" s="1139">
        <v>222</v>
      </c>
      <c r="AH118" s="1139">
        <v>249</v>
      </c>
      <c r="AI118" s="1139">
        <v>205</v>
      </c>
      <c r="AJ118" s="1080"/>
      <c r="AK118" s="1080"/>
      <c r="AL118" s="1080"/>
      <c r="AM118" s="1080"/>
      <c r="AN118" s="1080"/>
      <c r="AO118" s="1080"/>
      <c r="AP118" s="1080"/>
      <c r="AQ118" s="1080"/>
      <c r="AR118" s="1080"/>
      <c r="AS118" s="1080"/>
      <c r="AT118" s="1080"/>
      <c r="AU118" s="1080"/>
      <c r="AV118" s="1080"/>
      <c r="AW118" s="1080"/>
      <c r="AX118" s="1080"/>
      <c r="AY118" s="1081"/>
    </row>
    <row r="119" spans="1:51">
      <c r="A119" s="3" t="s">
        <v>35</v>
      </c>
      <c r="B119" s="1126"/>
      <c r="C119" s="1126"/>
      <c r="D119" s="1126"/>
      <c r="E119" s="1127"/>
      <c r="F119" s="119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125">
        <v>652</v>
      </c>
      <c r="T119" s="1125">
        <v>761</v>
      </c>
      <c r="U119" s="1125">
        <v>701</v>
      </c>
      <c r="V119" s="1125">
        <v>584</v>
      </c>
      <c r="W119" s="1125">
        <v>540</v>
      </c>
      <c r="X119" s="1125">
        <v>587</v>
      </c>
      <c r="Y119" s="1125">
        <v>416</v>
      </c>
      <c r="Z119" s="1125">
        <v>407</v>
      </c>
      <c r="AA119" s="1125">
        <v>427</v>
      </c>
      <c r="AB119" s="1125">
        <v>430</v>
      </c>
      <c r="AC119" s="1125">
        <v>366</v>
      </c>
      <c r="AD119" s="1139">
        <v>415</v>
      </c>
      <c r="AE119" s="1139">
        <v>470</v>
      </c>
      <c r="AF119" s="1139">
        <v>428</v>
      </c>
      <c r="AG119" s="1139">
        <v>461</v>
      </c>
      <c r="AH119" s="1139">
        <v>639</v>
      </c>
      <c r="AI119" s="1139">
        <v>835</v>
      </c>
      <c r="AJ119" s="1080"/>
      <c r="AK119" s="1080"/>
      <c r="AL119" s="1080"/>
      <c r="AM119" s="1080"/>
      <c r="AN119" s="1080"/>
      <c r="AO119" s="1080"/>
      <c r="AP119" s="1080"/>
      <c r="AQ119" s="1080"/>
      <c r="AR119" s="1080"/>
      <c r="AS119" s="1080"/>
      <c r="AT119" s="1080"/>
      <c r="AU119" s="1080"/>
      <c r="AV119" s="1080"/>
      <c r="AW119" s="1080"/>
      <c r="AX119" s="1080"/>
      <c r="AY119" s="1081"/>
    </row>
    <row r="120" spans="1:51" ht="15.75" thickBot="1">
      <c r="A120" s="6" t="s">
        <v>36</v>
      </c>
      <c r="B120" s="1128"/>
      <c r="C120" s="1128"/>
      <c r="D120" s="1128"/>
      <c r="E120" s="1129"/>
      <c r="F120" s="1193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25">
        <v>747</v>
      </c>
      <c r="T120" s="1125">
        <v>877</v>
      </c>
      <c r="U120" s="1125">
        <v>1022</v>
      </c>
      <c r="V120" s="1125">
        <v>981</v>
      </c>
      <c r="W120" s="1125">
        <v>931</v>
      </c>
      <c r="X120" s="1125">
        <v>735</v>
      </c>
      <c r="Y120" s="1125">
        <v>649</v>
      </c>
      <c r="Z120" s="1125">
        <v>658</v>
      </c>
      <c r="AA120" s="1125">
        <v>648</v>
      </c>
      <c r="AB120" s="1125">
        <v>608</v>
      </c>
      <c r="AC120" s="1125">
        <v>569</v>
      </c>
      <c r="AD120" s="1139">
        <v>583</v>
      </c>
      <c r="AE120" s="1139">
        <v>478</v>
      </c>
      <c r="AF120" s="1139">
        <v>622</v>
      </c>
      <c r="AG120" s="1139">
        <v>530</v>
      </c>
      <c r="AH120" s="1139">
        <v>543</v>
      </c>
      <c r="AI120" s="1139">
        <v>559</v>
      </c>
      <c r="AJ120" s="1093"/>
      <c r="AK120" s="1093"/>
      <c r="AL120" s="1093"/>
      <c r="AM120" s="1093"/>
      <c r="AN120" s="1093"/>
      <c r="AO120" s="1093"/>
      <c r="AP120" s="1093"/>
      <c r="AQ120" s="1093"/>
      <c r="AR120" s="1093"/>
      <c r="AS120" s="1093"/>
      <c r="AT120" s="1093"/>
      <c r="AU120" s="1093"/>
      <c r="AV120" s="1093"/>
      <c r="AW120" s="1093"/>
      <c r="AX120" s="1093"/>
      <c r="AY120" s="1094"/>
    </row>
    <row r="121" spans="1:51">
      <c r="A121" s="5" t="s">
        <v>22</v>
      </c>
      <c r="B121" s="1130"/>
      <c r="C121" s="1130"/>
      <c r="D121" s="1130"/>
      <c r="E121" s="1131"/>
      <c r="F121" s="1194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1198"/>
      <c r="S121" s="1195">
        <f>SUM(S111:S115)</f>
        <v>10702</v>
      </c>
      <c r="T121" s="1132">
        <f>SUM(T111:T115)</f>
        <v>10547</v>
      </c>
      <c r="U121" s="1132">
        <f>SUM(U111:U115)</f>
        <v>12202</v>
      </c>
      <c r="V121" s="1132">
        <v>12345</v>
      </c>
      <c r="W121" s="1132">
        <v>13587</v>
      </c>
      <c r="X121" s="1132">
        <v>11958</v>
      </c>
      <c r="Y121" s="1132">
        <v>11977</v>
      </c>
      <c r="Z121" s="1132">
        <v>12159</v>
      </c>
      <c r="AA121" s="1132">
        <v>11986</v>
      </c>
      <c r="AB121" s="1132">
        <v>11008</v>
      </c>
      <c r="AC121" s="1132">
        <v>10848</v>
      </c>
      <c r="AD121" s="1132">
        <v>10932</v>
      </c>
      <c r="AE121" s="1132">
        <v>10230</v>
      </c>
      <c r="AF121" s="1132">
        <v>11461</v>
      </c>
      <c r="AG121" s="1237">
        <v>9635</v>
      </c>
      <c r="AH121" s="1237">
        <v>10831</v>
      </c>
      <c r="AI121" s="1237">
        <v>10495</v>
      </c>
      <c r="AJ121" s="1095"/>
      <c r="AK121" s="1095"/>
      <c r="AL121" s="1095"/>
      <c r="AM121" s="1095"/>
      <c r="AN121" s="1095"/>
      <c r="AO121" s="1095"/>
      <c r="AP121" s="1095"/>
      <c r="AQ121" s="1095"/>
      <c r="AR121" s="1095"/>
      <c r="AS121" s="1095"/>
      <c r="AT121" s="1095"/>
      <c r="AU121" s="1095"/>
      <c r="AV121" s="1095"/>
      <c r="AW121" s="1095"/>
      <c r="AX121" s="1095"/>
      <c r="AY121" s="1096"/>
    </row>
    <row r="122" spans="1:51" ht="15.75" thickBot="1">
      <c r="A122" s="6" t="s">
        <v>23</v>
      </c>
      <c r="B122" s="1128"/>
      <c r="C122" s="1128"/>
      <c r="D122" s="1128"/>
      <c r="E122" s="1129"/>
      <c r="F122" s="1193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204"/>
      <c r="S122" s="1196">
        <f>SUM(S116:S120)</f>
        <v>2870</v>
      </c>
      <c r="T122" s="1133">
        <f>SUM(T116:T120)</f>
        <v>3047</v>
      </c>
      <c r="U122" s="1133">
        <f>SUM(U116:U120)</f>
        <v>3254</v>
      </c>
      <c r="V122" s="1133">
        <v>3030</v>
      </c>
      <c r="W122" s="1133">
        <v>2853</v>
      </c>
      <c r="X122" s="1133">
        <v>2744</v>
      </c>
      <c r="Y122" s="1133">
        <v>2414</v>
      </c>
      <c r="Z122" s="1133">
        <v>2428</v>
      </c>
      <c r="AA122" s="1133">
        <v>2356</v>
      </c>
      <c r="AB122" s="1133">
        <v>2331</v>
      </c>
      <c r="AC122" s="1133">
        <v>1991</v>
      </c>
      <c r="AD122" s="1133">
        <v>1881</v>
      </c>
      <c r="AE122" s="1133">
        <v>2110</v>
      </c>
      <c r="AF122" s="1133">
        <v>2546</v>
      </c>
      <c r="AG122" s="1238">
        <v>2283</v>
      </c>
      <c r="AH122" s="1238">
        <v>2649</v>
      </c>
      <c r="AI122" s="1238">
        <v>3031</v>
      </c>
      <c r="AJ122" s="1082"/>
      <c r="AK122" s="1082"/>
      <c r="AL122" s="1082"/>
      <c r="AM122" s="1082"/>
      <c r="AN122" s="1082"/>
      <c r="AO122" s="1082"/>
      <c r="AP122" s="1082"/>
      <c r="AQ122" s="1082"/>
      <c r="AR122" s="1082"/>
      <c r="AS122" s="1082"/>
      <c r="AT122" s="1082"/>
      <c r="AU122" s="1082"/>
      <c r="AV122" s="1082"/>
      <c r="AW122" s="1082"/>
      <c r="AX122" s="1082"/>
      <c r="AY122" s="1083"/>
    </row>
    <row r="123" spans="1:51" ht="15.75" thickBot="1">
      <c r="A123" s="1144" t="s">
        <v>24</v>
      </c>
      <c r="B123" s="1199"/>
      <c r="C123" s="1199"/>
      <c r="D123" s="1199"/>
      <c r="E123" s="1200"/>
      <c r="F123" s="1201"/>
      <c r="G123" s="1202"/>
      <c r="H123" s="1202"/>
      <c r="I123" s="1202"/>
      <c r="J123" s="1202"/>
      <c r="K123" s="1202"/>
      <c r="L123" s="1202"/>
      <c r="M123" s="1202"/>
      <c r="N123" s="1202"/>
      <c r="O123" s="1202"/>
      <c r="P123" s="1202"/>
      <c r="Q123" s="1202"/>
      <c r="R123" s="1203"/>
      <c r="S123" s="1197">
        <f>SUM(S111:S120)</f>
        <v>13572</v>
      </c>
      <c r="T123" s="1134">
        <f>SUM(T111:T120)</f>
        <v>13594</v>
      </c>
      <c r="U123" s="1134">
        <f>SUM(U111:U120)</f>
        <v>15456</v>
      </c>
      <c r="V123" s="1134">
        <v>15375</v>
      </c>
      <c r="W123" s="1134">
        <v>16440</v>
      </c>
      <c r="X123" s="1134">
        <v>14702</v>
      </c>
      <c r="Y123" s="1134">
        <v>14391</v>
      </c>
      <c r="Z123" s="1134">
        <v>14587</v>
      </c>
      <c r="AA123" s="1134">
        <v>14342</v>
      </c>
      <c r="AB123" s="1134">
        <v>13339</v>
      </c>
      <c r="AC123" s="1134">
        <v>12839</v>
      </c>
      <c r="AD123" s="1134">
        <v>12813</v>
      </c>
      <c r="AE123" s="1134">
        <v>12340</v>
      </c>
      <c r="AF123" s="1134">
        <v>14007</v>
      </c>
      <c r="AG123" s="1239">
        <v>11918</v>
      </c>
      <c r="AH123" s="1239">
        <v>13480</v>
      </c>
      <c r="AI123" s="1239">
        <v>13526</v>
      </c>
      <c r="AJ123" s="1110"/>
      <c r="AK123" s="1110"/>
      <c r="AL123" s="1110"/>
      <c r="AM123" s="1108"/>
      <c r="AN123" s="1108"/>
      <c r="AO123" s="1108"/>
      <c r="AP123" s="1108"/>
      <c r="AQ123" s="1108"/>
      <c r="AR123" s="1108"/>
      <c r="AS123" s="1108"/>
      <c r="AT123" s="1108"/>
      <c r="AU123" s="1108"/>
      <c r="AV123" s="1108"/>
      <c r="AW123" s="1108"/>
      <c r="AX123" s="1108"/>
      <c r="AY123" s="1109"/>
    </row>
  </sheetData>
  <mergeCells count="9">
    <mergeCell ref="A88:AY88"/>
    <mergeCell ref="A93:AY93"/>
    <mergeCell ref="A109:AY109"/>
    <mergeCell ref="A1:AY1"/>
    <mergeCell ref="A18:AY18"/>
    <mergeCell ref="A34:AY34"/>
    <mergeCell ref="A50:AY50"/>
    <mergeCell ref="A66:AY66"/>
    <mergeCell ref="A82:AY8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C095-7448-4E63-8E8D-ED2D7FFA0A91}">
  <dimension ref="A1:T544"/>
  <sheetViews>
    <sheetView topLeftCell="A522" workbookViewId="0">
      <selection activeCell="D549" sqref="D549"/>
    </sheetView>
  </sheetViews>
  <sheetFormatPr defaultColWidth="9.140625" defaultRowHeight="12"/>
  <cols>
    <col min="1" max="1" width="22" style="402" bestFit="1" customWidth="1"/>
    <col min="2" max="2" width="9.140625" style="402"/>
    <col min="3" max="3" width="19.28515625" style="402" bestFit="1" customWidth="1"/>
    <col min="4" max="4" width="10.5703125" style="402" customWidth="1"/>
    <col min="5" max="5" width="19.28515625" style="402" bestFit="1" customWidth="1"/>
    <col min="6" max="6" width="9.140625" style="402"/>
    <col min="7" max="7" width="19.28515625" style="402" bestFit="1" customWidth="1"/>
    <col min="8" max="8" width="9.140625" style="402"/>
    <col min="9" max="9" width="19.28515625" style="402" bestFit="1" customWidth="1"/>
    <col min="10" max="10" width="9.140625" style="402"/>
    <col min="11" max="11" width="19.28515625" style="402" bestFit="1" customWidth="1"/>
    <col min="12" max="12" width="9.140625" style="402"/>
    <col min="13" max="13" width="19.28515625" style="402" bestFit="1" customWidth="1"/>
    <col min="14" max="14" width="9.140625" style="402"/>
    <col min="15" max="15" width="19.28515625" style="402" bestFit="1" customWidth="1"/>
    <col min="16" max="16" width="9.140625" style="402"/>
    <col min="17" max="17" width="19.28515625" style="402" bestFit="1" customWidth="1"/>
    <col min="18" max="18" width="9.140625" style="402"/>
    <col min="19" max="19" width="19.28515625" style="402" bestFit="1" customWidth="1"/>
    <col min="20" max="16384" width="9.140625" style="402"/>
  </cols>
  <sheetData>
    <row r="1" spans="1:20" ht="15" customHeight="1">
      <c r="A1" s="1526" t="s">
        <v>276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  <c r="P1" s="1527"/>
      <c r="Q1" s="1527"/>
      <c r="R1" s="1527"/>
      <c r="S1" s="1527"/>
      <c r="T1" s="1527"/>
    </row>
    <row r="2" spans="1:20">
      <c r="A2" s="1528"/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529"/>
      <c r="P2" s="1529"/>
      <c r="Q2" s="1529"/>
      <c r="R2" s="1529"/>
      <c r="S2" s="1529"/>
      <c r="T2" s="1529"/>
    </row>
    <row r="3" spans="1:20" s="408" customFormat="1" ht="23.25" customHeight="1">
      <c r="A3" s="1524" t="s">
        <v>54</v>
      </c>
      <c r="B3" s="1524"/>
      <c r="C3" s="1524" t="s">
        <v>277</v>
      </c>
      <c r="D3" s="1525"/>
      <c r="E3" s="1524" t="s">
        <v>278</v>
      </c>
      <c r="F3" s="1524"/>
      <c r="G3" s="1524" t="s">
        <v>279</v>
      </c>
      <c r="H3" s="1524"/>
      <c r="I3" s="1524" t="s">
        <v>280</v>
      </c>
      <c r="J3" s="1524"/>
      <c r="K3" s="1524" t="s">
        <v>281</v>
      </c>
      <c r="L3" s="1524"/>
      <c r="M3" s="1524" t="s">
        <v>282</v>
      </c>
      <c r="N3" s="1524"/>
      <c r="O3" s="1524" t="s">
        <v>283</v>
      </c>
      <c r="P3" s="1524"/>
      <c r="Q3" s="1524" t="s">
        <v>284</v>
      </c>
      <c r="R3" s="1524"/>
      <c r="S3" s="1524" t="s">
        <v>36</v>
      </c>
      <c r="T3" s="1524"/>
    </row>
    <row r="4" spans="1:20">
      <c r="A4" s="405" t="s">
        <v>285</v>
      </c>
      <c r="B4" s="405">
        <v>72</v>
      </c>
      <c r="C4" s="406" t="s">
        <v>286</v>
      </c>
      <c r="D4" s="433">
        <v>38</v>
      </c>
      <c r="E4" s="405" t="s">
        <v>286</v>
      </c>
      <c r="F4" s="405">
        <v>82</v>
      </c>
      <c r="G4" s="405" t="s">
        <v>286</v>
      </c>
      <c r="H4" s="433">
        <v>160</v>
      </c>
      <c r="I4" s="405" t="s">
        <v>286</v>
      </c>
      <c r="J4" s="433">
        <v>144</v>
      </c>
      <c r="K4" s="405" t="s">
        <v>286</v>
      </c>
      <c r="L4" s="433">
        <v>152</v>
      </c>
      <c r="M4" s="405" t="s">
        <v>285</v>
      </c>
      <c r="N4" s="409">
        <v>4</v>
      </c>
      <c r="O4" s="405" t="s">
        <v>285</v>
      </c>
      <c r="P4" s="405">
        <v>8</v>
      </c>
      <c r="Q4" s="405" t="s">
        <v>286</v>
      </c>
      <c r="R4" s="433">
        <v>56</v>
      </c>
      <c r="S4" s="405" t="s">
        <v>286</v>
      </c>
      <c r="T4" s="433">
        <v>118</v>
      </c>
    </row>
    <row r="5" spans="1:20">
      <c r="A5" s="405" t="s">
        <v>286</v>
      </c>
      <c r="B5" s="433">
        <v>232</v>
      </c>
      <c r="C5" s="406" t="s">
        <v>287</v>
      </c>
      <c r="D5" s="409">
        <v>1</v>
      </c>
      <c r="E5" s="405" t="s">
        <v>287</v>
      </c>
      <c r="F5" s="409">
        <v>0</v>
      </c>
      <c r="G5" s="405" t="s">
        <v>287</v>
      </c>
      <c r="H5" s="409">
        <v>1</v>
      </c>
      <c r="I5" s="405" t="s">
        <v>287</v>
      </c>
      <c r="J5" s="409">
        <v>1</v>
      </c>
      <c r="K5" s="405" t="s">
        <v>287</v>
      </c>
      <c r="L5" s="409">
        <v>1</v>
      </c>
      <c r="M5" s="405" t="s">
        <v>286</v>
      </c>
      <c r="N5" s="405">
        <v>38</v>
      </c>
      <c r="O5" s="405" t="s">
        <v>286</v>
      </c>
      <c r="P5" s="405">
        <v>28</v>
      </c>
      <c r="Q5" s="405" t="s">
        <v>287</v>
      </c>
      <c r="R5" s="409">
        <v>0</v>
      </c>
      <c r="S5" s="405" t="s">
        <v>287</v>
      </c>
      <c r="T5" s="409">
        <v>2</v>
      </c>
    </row>
    <row r="6" spans="1:20">
      <c r="A6" s="405" t="s">
        <v>287</v>
      </c>
      <c r="B6" s="409">
        <v>2</v>
      </c>
      <c r="C6" s="406" t="s">
        <v>288</v>
      </c>
      <c r="D6" s="433">
        <v>30</v>
      </c>
      <c r="E6" s="405" t="s">
        <v>288</v>
      </c>
      <c r="F6" s="434">
        <v>9</v>
      </c>
      <c r="G6" s="405" t="s">
        <v>288</v>
      </c>
      <c r="H6" s="433">
        <v>31</v>
      </c>
      <c r="I6" s="405" t="s">
        <v>288</v>
      </c>
      <c r="J6" s="433">
        <v>22</v>
      </c>
      <c r="K6" s="405" t="s">
        <v>288</v>
      </c>
      <c r="L6" s="405">
        <v>11</v>
      </c>
      <c r="M6" s="405" t="s">
        <v>287</v>
      </c>
      <c r="N6" s="409">
        <v>2</v>
      </c>
      <c r="O6" s="405" t="s">
        <v>287</v>
      </c>
      <c r="P6" s="409">
        <v>2</v>
      </c>
      <c r="Q6" s="405" t="s">
        <v>288</v>
      </c>
      <c r="R6" s="433">
        <v>8</v>
      </c>
      <c r="S6" s="405" t="s">
        <v>288</v>
      </c>
      <c r="T6" s="433">
        <v>22</v>
      </c>
    </row>
    <row r="7" spans="1:20">
      <c r="A7" s="405" t="s">
        <v>288</v>
      </c>
      <c r="B7" s="433">
        <v>25</v>
      </c>
      <c r="C7" s="406" t="s">
        <v>289</v>
      </c>
      <c r="D7" s="409">
        <v>0</v>
      </c>
      <c r="E7" s="405" t="s">
        <v>289</v>
      </c>
      <c r="F7" s="434">
        <v>5</v>
      </c>
      <c r="G7" s="405" t="s">
        <v>289</v>
      </c>
      <c r="H7" s="405">
        <v>7</v>
      </c>
      <c r="I7" s="405" t="s">
        <v>289</v>
      </c>
      <c r="J7" s="433">
        <v>22</v>
      </c>
      <c r="K7" s="405" t="s">
        <v>289</v>
      </c>
      <c r="L7" s="405">
        <v>3</v>
      </c>
      <c r="M7" s="405" t="s">
        <v>288</v>
      </c>
      <c r="N7" s="405">
        <v>3</v>
      </c>
      <c r="O7" s="405" t="s">
        <v>288</v>
      </c>
      <c r="P7" s="433">
        <v>18</v>
      </c>
      <c r="Q7" s="405" t="s">
        <v>289</v>
      </c>
      <c r="R7" s="409">
        <v>2</v>
      </c>
      <c r="S7" s="405" t="s">
        <v>289</v>
      </c>
      <c r="T7" s="411">
        <v>2</v>
      </c>
    </row>
    <row r="8" spans="1:20">
      <c r="A8" s="405" t="s">
        <v>289</v>
      </c>
      <c r="B8" s="433">
        <v>56</v>
      </c>
      <c r="C8" s="405" t="s">
        <v>290</v>
      </c>
      <c r="D8" s="410">
        <v>0</v>
      </c>
      <c r="E8" s="405" t="s">
        <v>290</v>
      </c>
      <c r="F8" s="435">
        <v>0</v>
      </c>
      <c r="G8" s="405" t="s">
        <v>290</v>
      </c>
      <c r="H8" s="436">
        <v>32</v>
      </c>
      <c r="I8" s="405" t="s">
        <v>290</v>
      </c>
      <c r="J8" s="410">
        <v>0</v>
      </c>
      <c r="K8" s="405" t="s">
        <v>290</v>
      </c>
      <c r="L8" s="410">
        <v>0</v>
      </c>
      <c r="M8" s="405" t="s">
        <v>289</v>
      </c>
      <c r="N8" s="409">
        <v>1</v>
      </c>
      <c r="O8" s="405" t="s">
        <v>289</v>
      </c>
      <c r="P8" s="409">
        <v>0</v>
      </c>
      <c r="Q8" s="405" t="s">
        <v>290</v>
      </c>
      <c r="R8" s="410">
        <v>0</v>
      </c>
      <c r="S8" s="406" t="s">
        <v>290</v>
      </c>
      <c r="T8" s="409">
        <v>0</v>
      </c>
    </row>
    <row r="9" spans="1:20">
      <c r="A9" s="405" t="s">
        <v>290</v>
      </c>
      <c r="B9" s="409">
        <v>0</v>
      </c>
      <c r="C9" s="405" t="s">
        <v>291</v>
      </c>
      <c r="D9" s="407">
        <v>7</v>
      </c>
      <c r="E9" s="405" t="s">
        <v>291</v>
      </c>
      <c r="F9" s="434">
        <v>7</v>
      </c>
      <c r="G9" s="405" t="s">
        <v>291</v>
      </c>
      <c r="H9" s="405">
        <v>0</v>
      </c>
      <c r="I9" s="405" t="s">
        <v>291</v>
      </c>
      <c r="J9" s="405">
        <v>0</v>
      </c>
      <c r="K9" s="405" t="s">
        <v>291</v>
      </c>
      <c r="L9" s="409">
        <v>3</v>
      </c>
      <c r="M9" s="405" t="s">
        <v>290</v>
      </c>
      <c r="N9" s="409">
        <v>0</v>
      </c>
      <c r="O9" s="405" t="s">
        <v>290</v>
      </c>
      <c r="P9" s="409">
        <v>0</v>
      </c>
      <c r="Q9" s="405" t="s">
        <v>291</v>
      </c>
      <c r="R9" s="409">
        <v>0</v>
      </c>
      <c r="S9" s="405" t="s">
        <v>291</v>
      </c>
      <c r="T9" s="412">
        <v>6</v>
      </c>
    </row>
    <row r="10" spans="1:20">
      <c r="A10" s="405" t="s">
        <v>291</v>
      </c>
      <c r="B10" s="405">
        <v>12</v>
      </c>
      <c r="C10" s="405" t="s">
        <v>292</v>
      </c>
      <c r="D10" s="405">
        <v>5</v>
      </c>
      <c r="E10" s="405" t="s">
        <v>292</v>
      </c>
      <c r="F10" s="434">
        <v>15</v>
      </c>
      <c r="G10" s="405" t="s">
        <v>292</v>
      </c>
      <c r="H10" s="433">
        <v>55</v>
      </c>
      <c r="I10" s="405" t="s">
        <v>292</v>
      </c>
      <c r="J10" s="433">
        <v>53</v>
      </c>
      <c r="K10" s="405" t="s">
        <v>292</v>
      </c>
      <c r="L10" s="405">
        <v>11</v>
      </c>
      <c r="M10" s="405" t="s">
        <v>291</v>
      </c>
      <c r="N10" s="405">
        <v>11</v>
      </c>
      <c r="O10" s="405" t="s">
        <v>291</v>
      </c>
      <c r="P10" s="409">
        <v>3</v>
      </c>
      <c r="Q10" s="405" t="s">
        <v>292</v>
      </c>
      <c r="R10" s="409">
        <v>1</v>
      </c>
      <c r="S10" s="405" t="s">
        <v>292</v>
      </c>
      <c r="T10" s="409">
        <v>3</v>
      </c>
    </row>
    <row r="11" spans="1:20">
      <c r="A11" s="405" t="s">
        <v>292</v>
      </c>
      <c r="B11" s="405">
        <v>13</v>
      </c>
      <c r="C11" s="405" t="s">
        <v>293</v>
      </c>
      <c r="D11" s="405">
        <v>3</v>
      </c>
      <c r="E11" s="405" t="s">
        <v>293</v>
      </c>
      <c r="F11" s="434">
        <v>12</v>
      </c>
      <c r="G11" s="405" t="s">
        <v>293</v>
      </c>
      <c r="H11" s="405">
        <v>19</v>
      </c>
      <c r="I11" s="405" t="s">
        <v>293</v>
      </c>
      <c r="J11" s="433">
        <v>26</v>
      </c>
      <c r="K11" s="405" t="s">
        <v>293</v>
      </c>
      <c r="L11" s="405">
        <v>12</v>
      </c>
      <c r="M11" s="405" t="s">
        <v>292</v>
      </c>
      <c r="N11" s="405">
        <v>6</v>
      </c>
      <c r="O11" s="405" t="s">
        <v>292</v>
      </c>
      <c r="P11" s="409">
        <v>0</v>
      </c>
      <c r="Q11" s="405" t="s">
        <v>293</v>
      </c>
      <c r="R11" s="409">
        <v>0</v>
      </c>
      <c r="S11" s="405" t="s">
        <v>293</v>
      </c>
      <c r="T11" s="409">
        <v>4</v>
      </c>
    </row>
    <row r="12" spans="1:20">
      <c r="A12" s="405" t="s">
        <v>293</v>
      </c>
      <c r="B12" s="405">
        <v>15</v>
      </c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 t="s">
        <v>293</v>
      </c>
      <c r="N12" s="405">
        <v>0</v>
      </c>
      <c r="O12" s="405" t="s">
        <v>293</v>
      </c>
      <c r="P12" s="409">
        <v>0</v>
      </c>
      <c r="Q12" s="405"/>
      <c r="R12" s="405"/>
      <c r="S12" s="405"/>
      <c r="T12" s="405"/>
    </row>
    <row r="13" spans="1:20">
      <c r="A13" s="405"/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</row>
    <row r="14" spans="1:20">
      <c r="A14" s="413" t="s">
        <v>294</v>
      </c>
      <c r="B14" s="413">
        <f>SUM(B4:B12)</f>
        <v>427</v>
      </c>
      <c r="C14" s="413" t="s">
        <v>294</v>
      </c>
      <c r="D14" s="413">
        <f>SUM(D4:D12)</f>
        <v>84</v>
      </c>
      <c r="E14" s="413" t="s">
        <v>294</v>
      </c>
      <c r="F14" s="413">
        <f>SUM(F4:F12)</f>
        <v>130</v>
      </c>
      <c r="G14" s="413" t="s">
        <v>294</v>
      </c>
      <c r="H14" s="413">
        <f>SUM(H4:H12)</f>
        <v>305</v>
      </c>
      <c r="I14" s="413" t="s">
        <v>294</v>
      </c>
      <c r="J14" s="413">
        <f>SUM(J4:J12)</f>
        <v>268</v>
      </c>
      <c r="K14" s="413" t="s">
        <v>294</v>
      </c>
      <c r="L14" s="413">
        <f>SUM(L4:L12)</f>
        <v>193</v>
      </c>
      <c r="M14" s="413" t="s">
        <v>294</v>
      </c>
      <c r="N14" s="413">
        <f>SUM(N4:N12)</f>
        <v>65</v>
      </c>
      <c r="O14" s="413" t="s">
        <v>294</v>
      </c>
      <c r="P14" s="413">
        <f>SUM(P4:P12)</f>
        <v>59</v>
      </c>
      <c r="Q14" s="413" t="s">
        <v>294</v>
      </c>
      <c r="R14" s="413">
        <f>SUM(R4:R12)</f>
        <v>67</v>
      </c>
      <c r="S14" s="413" t="s">
        <v>294</v>
      </c>
      <c r="T14" s="413">
        <f>SUM(T4:T12)</f>
        <v>157</v>
      </c>
    </row>
    <row r="15" spans="1:20" s="414" customFormat="1">
      <c r="A15" s="1517">
        <v>3034</v>
      </c>
      <c r="B15" s="1517"/>
      <c r="C15" s="1517">
        <v>1970</v>
      </c>
      <c r="D15" s="1517"/>
      <c r="E15" s="1517">
        <v>651</v>
      </c>
      <c r="F15" s="1517"/>
      <c r="G15" s="1517">
        <v>3638</v>
      </c>
      <c r="H15" s="1517"/>
      <c r="I15" s="1517">
        <v>1952</v>
      </c>
      <c r="J15" s="1517"/>
      <c r="K15" s="1517">
        <v>864</v>
      </c>
      <c r="L15" s="1517"/>
      <c r="M15" s="1517">
        <v>576</v>
      </c>
      <c r="N15" s="1517"/>
      <c r="O15" s="1517">
        <v>1526</v>
      </c>
      <c r="P15" s="1517"/>
      <c r="Q15" s="1517">
        <v>481</v>
      </c>
      <c r="R15" s="1517"/>
      <c r="S15" s="1517">
        <v>1737</v>
      </c>
      <c r="T15" s="1517"/>
    </row>
    <row r="17" spans="1:20">
      <c r="A17" s="404" t="s">
        <v>295</v>
      </c>
      <c r="B17" s="403">
        <f>B14+D14+F14+H14+J14</f>
        <v>1214</v>
      </c>
      <c r="C17" s="404" t="s">
        <v>296</v>
      </c>
      <c r="D17" s="415">
        <f>A15+C15+E15+G15+I15</f>
        <v>11245</v>
      </c>
    </row>
    <row r="18" spans="1:20">
      <c r="A18" s="404" t="s">
        <v>297</v>
      </c>
      <c r="B18" s="403">
        <f>L14+P14+R14+T14+N14</f>
        <v>541</v>
      </c>
      <c r="C18" s="404" t="s">
        <v>298</v>
      </c>
      <c r="D18" s="415">
        <f>K15+M15+Q15+S15+O15</f>
        <v>5184</v>
      </c>
    </row>
    <row r="19" spans="1:20">
      <c r="A19" s="404" t="s">
        <v>299</v>
      </c>
      <c r="B19" s="403">
        <f>B17+B18</f>
        <v>1755</v>
      </c>
      <c r="C19" s="404" t="s">
        <v>299</v>
      </c>
      <c r="D19" s="415">
        <f>D17+D18</f>
        <v>16429</v>
      </c>
    </row>
    <row r="22" spans="1:20">
      <c r="A22" s="1521" t="s">
        <v>300</v>
      </c>
      <c r="B22" s="1521"/>
      <c r="C22" s="1521"/>
      <c r="D22" s="1521"/>
      <c r="E22" s="1521"/>
      <c r="F22" s="1521"/>
      <c r="G22" s="1521"/>
      <c r="H22" s="1521"/>
      <c r="I22" s="1521"/>
      <c r="J22" s="1521"/>
      <c r="K22" s="1521"/>
      <c r="L22" s="1521"/>
      <c r="M22" s="1521"/>
      <c r="N22" s="1521"/>
      <c r="O22" s="1521"/>
      <c r="P22" s="1521"/>
      <c r="Q22" s="1521"/>
      <c r="R22" s="1521"/>
      <c r="S22" s="1521"/>
      <c r="T22" s="1521"/>
    </row>
    <row r="23" spans="1:20">
      <c r="A23" s="1521"/>
      <c r="B23" s="1521"/>
      <c r="C23" s="1521"/>
      <c r="D23" s="1521"/>
      <c r="E23" s="1521"/>
      <c r="F23" s="1521"/>
      <c r="G23" s="1521"/>
      <c r="H23" s="1521"/>
      <c r="I23" s="1521"/>
      <c r="J23" s="1521"/>
      <c r="K23" s="1521"/>
      <c r="L23" s="1521"/>
      <c r="M23" s="1521"/>
      <c r="N23" s="1521"/>
      <c r="O23" s="1521"/>
      <c r="P23" s="1521"/>
      <c r="Q23" s="1521"/>
      <c r="R23" s="1521"/>
      <c r="S23" s="1521"/>
      <c r="T23" s="1521"/>
    </row>
    <row r="24" spans="1:20" ht="18">
      <c r="A24" s="1523" t="s">
        <v>54</v>
      </c>
      <c r="B24" s="1523"/>
      <c r="C24" s="1523" t="s">
        <v>277</v>
      </c>
      <c r="D24" s="1522"/>
      <c r="E24" s="1523" t="s">
        <v>278</v>
      </c>
      <c r="F24" s="1523"/>
      <c r="G24" s="1523" t="s">
        <v>279</v>
      </c>
      <c r="H24" s="1523"/>
      <c r="I24" s="1523" t="s">
        <v>280</v>
      </c>
      <c r="J24" s="1523"/>
      <c r="K24" s="1523" t="s">
        <v>281</v>
      </c>
      <c r="L24" s="1523"/>
      <c r="M24" s="1523" t="s">
        <v>282</v>
      </c>
      <c r="N24" s="1523"/>
      <c r="O24" s="1523" t="s">
        <v>283</v>
      </c>
      <c r="P24" s="1523"/>
      <c r="Q24" s="1523" t="s">
        <v>284</v>
      </c>
      <c r="R24" s="1523"/>
      <c r="S24" s="1523" t="s">
        <v>36</v>
      </c>
      <c r="T24" s="1523"/>
    </row>
    <row r="25" spans="1:20" ht="12" customHeight="1">
      <c r="A25" s="444" t="s">
        <v>285</v>
      </c>
      <c r="B25" s="450">
        <v>94</v>
      </c>
      <c r="C25" s="444" t="s">
        <v>286</v>
      </c>
      <c r="D25" s="450">
        <v>18</v>
      </c>
      <c r="E25" s="444" t="s">
        <v>286</v>
      </c>
      <c r="F25" s="450">
        <v>36</v>
      </c>
      <c r="G25" s="444" t="s">
        <v>286</v>
      </c>
      <c r="H25" s="450">
        <v>126</v>
      </c>
      <c r="I25" s="444" t="s">
        <v>286</v>
      </c>
      <c r="J25" s="450">
        <v>128</v>
      </c>
      <c r="K25" s="444" t="s">
        <v>286</v>
      </c>
      <c r="L25" s="450">
        <v>176</v>
      </c>
      <c r="M25" s="444" t="s">
        <v>285</v>
      </c>
      <c r="N25" s="455">
        <v>0</v>
      </c>
      <c r="O25" s="444" t="s">
        <v>285</v>
      </c>
      <c r="P25" s="455">
        <v>0</v>
      </c>
      <c r="Q25" s="444" t="s">
        <v>286</v>
      </c>
      <c r="R25" s="450">
        <v>42</v>
      </c>
      <c r="S25" s="444" t="s">
        <v>286</v>
      </c>
      <c r="T25" s="450">
        <v>130</v>
      </c>
    </row>
    <row r="26" spans="1:20" ht="12" customHeight="1">
      <c r="A26" s="449" t="s">
        <v>286</v>
      </c>
      <c r="B26" s="451">
        <v>120</v>
      </c>
      <c r="C26" s="449" t="s">
        <v>287</v>
      </c>
      <c r="D26" s="454">
        <v>3</v>
      </c>
      <c r="E26" s="449" t="s">
        <v>287</v>
      </c>
      <c r="F26" s="454">
        <v>5</v>
      </c>
      <c r="G26" s="449" t="s">
        <v>287</v>
      </c>
      <c r="H26" s="451">
        <v>11</v>
      </c>
      <c r="I26" s="449" t="s">
        <v>287</v>
      </c>
      <c r="J26" s="454">
        <v>12</v>
      </c>
      <c r="K26" s="449" t="s">
        <v>287</v>
      </c>
      <c r="L26" s="454">
        <v>6</v>
      </c>
      <c r="M26" s="449" t="s">
        <v>286</v>
      </c>
      <c r="N26" s="451">
        <v>30</v>
      </c>
      <c r="O26" s="449" t="s">
        <v>286</v>
      </c>
      <c r="P26" s="451">
        <v>16</v>
      </c>
      <c r="Q26" s="449" t="s">
        <v>287</v>
      </c>
      <c r="R26" s="454">
        <v>4</v>
      </c>
      <c r="S26" s="449" t="s">
        <v>287</v>
      </c>
      <c r="T26" s="454">
        <v>7</v>
      </c>
    </row>
    <row r="27" spans="1:20" ht="12" customHeight="1">
      <c r="A27" s="445" t="s">
        <v>287</v>
      </c>
      <c r="B27" s="453">
        <v>4</v>
      </c>
      <c r="C27" s="445" t="s">
        <v>289</v>
      </c>
      <c r="D27" s="453">
        <v>0</v>
      </c>
      <c r="E27" s="445" t="s">
        <v>289</v>
      </c>
      <c r="F27" s="452">
        <v>5</v>
      </c>
      <c r="G27" s="445" t="s">
        <v>289</v>
      </c>
      <c r="H27" s="452">
        <v>7</v>
      </c>
      <c r="I27" s="445" t="s">
        <v>289</v>
      </c>
      <c r="J27" s="452">
        <v>27</v>
      </c>
      <c r="K27" s="445" t="s">
        <v>289</v>
      </c>
      <c r="L27" s="452">
        <v>10</v>
      </c>
      <c r="M27" s="445" t="s">
        <v>287</v>
      </c>
      <c r="N27" s="453">
        <v>6</v>
      </c>
      <c r="O27" s="445" t="s">
        <v>287</v>
      </c>
      <c r="P27" s="453">
        <v>1</v>
      </c>
      <c r="Q27" s="445" t="s">
        <v>289</v>
      </c>
      <c r="R27" s="452">
        <v>1</v>
      </c>
      <c r="S27" s="445" t="s">
        <v>289</v>
      </c>
      <c r="T27" s="452">
        <v>4</v>
      </c>
    </row>
    <row r="28" spans="1:20" ht="12" customHeight="1">
      <c r="A28" s="445" t="s">
        <v>289</v>
      </c>
      <c r="B28" s="452">
        <v>30</v>
      </c>
      <c r="C28" s="445" t="s">
        <v>301</v>
      </c>
      <c r="D28" s="452">
        <v>138</v>
      </c>
      <c r="E28" s="445" t="s">
        <v>301</v>
      </c>
      <c r="F28" s="452">
        <v>60</v>
      </c>
      <c r="G28" s="445" t="s">
        <v>301</v>
      </c>
      <c r="H28" s="452">
        <v>224</v>
      </c>
      <c r="I28" s="445" t="s">
        <v>301</v>
      </c>
      <c r="J28" s="452">
        <v>128</v>
      </c>
      <c r="K28" s="445" t="s">
        <v>302</v>
      </c>
      <c r="L28" s="452">
        <v>94</v>
      </c>
      <c r="M28" s="445" t="s">
        <v>289</v>
      </c>
      <c r="N28" s="453">
        <v>0</v>
      </c>
      <c r="O28" s="445" t="s">
        <v>289</v>
      </c>
      <c r="P28" s="452">
        <v>2</v>
      </c>
      <c r="Q28" s="445" t="s">
        <v>302</v>
      </c>
      <c r="R28" s="452">
        <v>97</v>
      </c>
      <c r="S28" s="445" t="s">
        <v>302</v>
      </c>
      <c r="T28" s="452">
        <v>171</v>
      </c>
    </row>
    <row r="29" spans="1:20" ht="12" customHeight="1">
      <c r="A29" s="445" t="s">
        <v>301</v>
      </c>
      <c r="B29" s="452">
        <v>138</v>
      </c>
      <c r="C29" s="445" t="s">
        <v>303</v>
      </c>
      <c r="D29" s="453">
        <v>10</v>
      </c>
      <c r="E29" s="445" t="s">
        <v>303</v>
      </c>
      <c r="F29" s="453">
        <v>0</v>
      </c>
      <c r="G29" s="445" t="s">
        <v>303</v>
      </c>
      <c r="H29" s="453">
        <v>3</v>
      </c>
      <c r="I29" s="445" t="s">
        <v>303</v>
      </c>
      <c r="J29" s="453">
        <v>21</v>
      </c>
      <c r="K29" s="445" t="s">
        <v>303</v>
      </c>
      <c r="L29" s="453">
        <v>5</v>
      </c>
      <c r="M29" s="445" t="s">
        <v>302</v>
      </c>
      <c r="N29" s="452">
        <v>27</v>
      </c>
      <c r="O29" s="445" t="s">
        <v>302</v>
      </c>
      <c r="P29" s="452">
        <v>34</v>
      </c>
      <c r="Q29" s="445" t="s">
        <v>303</v>
      </c>
      <c r="R29" s="453">
        <v>0</v>
      </c>
      <c r="S29" s="445" t="s">
        <v>303</v>
      </c>
      <c r="T29" s="453">
        <v>0</v>
      </c>
    </row>
    <row r="30" spans="1:20" ht="12" customHeight="1">
      <c r="A30" s="445" t="s">
        <v>303</v>
      </c>
      <c r="B30" s="453">
        <v>0</v>
      </c>
      <c r="C30" s="445" t="s">
        <v>304</v>
      </c>
      <c r="D30" s="453">
        <v>5</v>
      </c>
      <c r="E30" s="445" t="s">
        <v>304</v>
      </c>
      <c r="F30" s="453">
        <v>2</v>
      </c>
      <c r="G30" s="445" t="s">
        <v>304</v>
      </c>
      <c r="H30" s="453">
        <v>2</v>
      </c>
      <c r="I30" s="445" t="s">
        <v>304</v>
      </c>
      <c r="J30" s="453">
        <v>3</v>
      </c>
      <c r="K30" s="445" t="s">
        <v>304</v>
      </c>
      <c r="L30" s="453">
        <v>2</v>
      </c>
      <c r="M30" s="445" t="s">
        <v>303</v>
      </c>
      <c r="N30" s="453">
        <v>0</v>
      </c>
      <c r="O30" s="445" t="s">
        <v>303</v>
      </c>
      <c r="P30" s="453">
        <v>0</v>
      </c>
      <c r="Q30" s="445" t="s">
        <v>304</v>
      </c>
      <c r="R30" s="453">
        <v>2</v>
      </c>
      <c r="S30" s="445" t="s">
        <v>304</v>
      </c>
      <c r="T30" s="453">
        <v>2</v>
      </c>
    </row>
    <row r="31" spans="1:20" ht="12" customHeight="1">
      <c r="A31" s="445" t="s">
        <v>304</v>
      </c>
      <c r="B31" s="453">
        <v>1</v>
      </c>
      <c r="C31" s="445" t="s">
        <v>291</v>
      </c>
      <c r="D31" s="452">
        <v>67</v>
      </c>
      <c r="E31" s="445" t="s">
        <v>291</v>
      </c>
      <c r="F31" s="452">
        <v>54</v>
      </c>
      <c r="G31" s="445" t="s">
        <v>291</v>
      </c>
      <c r="H31" s="452">
        <v>48</v>
      </c>
      <c r="I31" s="445" t="s">
        <v>291</v>
      </c>
      <c r="J31" s="452">
        <v>116</v>
      </c>
      <c r="K31" s="445" t="s">
        <v>291</v>
      </c>
      <c r="L31" s="452">
        <v>17</v>
      </c>
      <c r="M31" s="445" t="s">
        <v>304</v>
      </c>
      <c r="N31" s="453">
        <v>0</v>
      </c>
      <c r="O31" s="445" t="s">
        <v>304</v>
      </c>
      <c r="P31" s="453">
        <v>2</v>
      </c>
      <c r="Q31" s="445" t="s">
        <v>291</v>
      </c>
      <c r="R31" s="453">
        <v>9</v>
      </c>
      <c r="S31" s="445" t="s">
        <v>291</v>
      </c>
      <c r="T31" s="452">
        <v>25</v>
      </c>
    </row>
    <row r="32" spans="1:20" ht="12" customHeight="1">
      <c r="A32" s="445" t="s">
        <v>291</v>
      </c>
      <c r="B32" s="452">
        <v>67</v>
      </c>
      <c r="C32" s="445" t="s">
        <v>292</v>
      </c>
      <c r="D32" s="452">
        <v>19</v>
      </c>
      <c r="E32" s="445" t="s">
        <v>292</v>
      </c>
      <c r="F32" s="452">
        <v>22</v>
      </c>
      <c r="G32" s="445" t="s">
        <v>292</v>
      </c>
      <c r="H32" s="452">
        <v>36</v>
      </c>
      <c r="I32" s="445" t="s">
        <v>292</v>
      </c>
      <c r="J32" s="452">
        <v>32</v>
      </c>
      <c r="K32" s="445" t="s">
        <v>292</v>
      </c>
      <c r="L32" s="452">
        <v>16</v>
      </c>
      <c r="M32" s="445" t="s">
        <v>291</v>
      </c>
      <c r="N32" s="452">
        <v>14</v>
      </c>
      <c r="O32" s="445" t="s">
        <v>291</v>
      </c>
      <c r="P32" s="453">
        <v>6</v>
      </c>
      <c r="Q32" s="445" t="s">
        <v>292</v>
      </c>
      <c r="R32" s="453">
        <v>7</v>
      </c>
      <c r="S32" s="445" t="s">
        <v>292</v>
      </c>
      <c r="T32" s="452">
        <v>10</v>
      </c>
    </row>
    <row r="33" spans="1:20" ht="12" customHeight="1">
      <c r="A33" s="445" t="s">
        <v>292</v>
      </c>
      <c r="B33" s="452">
        <v>30</v>
      </c>
      <c r="C33" s="445" t="s">
        <v>293</v>
      </c>
      <c r="D33" s="452">
        <v>7</v>
      </c>
      <c r="E33" s="445" t="s">
        <v>293</v>
      </c>
      <c r="F33" s="452">
        <v>7</v>
      </c>
      <c r="G33" s="445" t="s">
        <v>293</v>
      </c>
      <c r="H33" s="452">
        <v>15</v>
      </c>
      <c r="I33" s="445" t="s">
        <v>293</v>
      </c>
      <c r="J33" s="452">
        <v>18</v>
      </c>
      <c r="K33" s="445" t="s">
        <v>293</v>
      </c>
      <c r="L33" s="446">
        <v>7</v>
      </c>
      <c r="M33" s="445" t="s">
        <v>292</v>
      </c>
      <c r="N33" s="452">
        <v>9</v>
      </c>
      <c r="O33" s="445" t="s">
        <v>292</v>
      </c>
      <c r="P33" s="453">
        <v>3</v>
      </c>
      <c r="Q33" s="445" t="s">
        <v>293</v>
      </c>
      <c r="R33" s="453">
        <v>1</v>
      </c>
      <c r="S33" s="445" t="s">
        <v>293</v>
      </c>
      <c r="T33" s="453">
        <v>1</v>
      </c>
    </row>
    <row r="34" spans="1:20" ht="12" customHeight="1">
      <c r="A34" s="445" t="s">
        <v>293</v>
      </c>
      <c r="B34" s="452">
        <v>14</v>
      </c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5" t="s">
        <v>293</v>
      </c>
      <c r="N34" s="453">
        <v>0</v>
      </c>
      <c r="O34" s="445" t="s">
        <v>293</v>
      </c>
      <c r="P34" s="453">
        <v>0</v>
      </c>
      <c r="Q34" s="403"/>
      <c r="R34" s="403"/>
      <c r="S34" s="403"/>
      <c r="T34" s="403"/>
    </row>
    <row r="35" spans="1:20">
      <c r="A35" s="448" t="s">
        <v>294</v>
      </c>
      <c r="B35" s="448">
        <f>SUM(B25:B34)</f>
        <v>498</v>
      </c>
      <c r="C35" s="448" t="s">
        <v>294</v>
      </c>
      <c r="D35" s="448">
        <f>SUM(D25:D34)</f>
        <v>267</v>
      </c>
      <c r="E35" s="448" t="s">
        <v>294</v>
      </c>
      <c r="F35" s="448">
        <f>SUM(F25:F34)</f>
        <v>191</v>
      </c>
      <c r="G35" s="448" t="s">
        <v>294</v>
      </c>
      <c r="H35" s="448">
        <f>SUM(H25:H34)</f>
        <v>472</v>
      </c>
      <c r="I35" s="448" t="s">
        <v>294</v>
      </c>
      <c r="J35" s="448">
        <f>SUM(J25:J34)</f>
        <v>485</v>
      </c>
      <c r="K35" s="448" t="s">
        <v>294</v>
      </c>
      <c r="L35" s="448">
        <f>SUM(L25:L34)</f>
        <v>333</v>
      </c>
      <c r="M35" s="448" t="s">
        <v>294</v>
      </c>
      <c r="N35" s="448">
        <f>SUM(N25:N34)</f>
        <v>86</v>
      </c>
      <c r="O35" s="448" t="s">
        <v>294</v>
      </c>
      <c r="P35" s="448">
        <f>SUM(P25:P34)</f>
        <v>64</v>
      </c>
      <c r="Q35" s="448" t="s">
        <v>294</v>
      </c>
      <c r="R35" s="448">
        <f>SUM(R25:R34)</f>
        <v>163</v>
      </c>
      <c r="S35" s="448" t="s">
        <v>294</v>
      </c>
      <c r="T35" s="448">
        <f>SUM(T25:T34)</f>
        <v>350</v>
      </c>
    </row>
    <row r="36" spans="1:20">
      <c r="A36" s="1517">
        <v>6334.51</v>
      </c>
      <c r="B36" s="1517"/>
      <c r="C36" s="1517">
        <v>2717.28</v>
      </c>
      <c r="D36" s="1517"/>
      <c r="E36" s="1517">
        <v>2649.77</v>
      </c>
      <c r="F36" s="1517"/>
      <c r="G36" s="1517">
        <v>6799.87</v>
      </c>
      <c r="H36" s="1517"/>
      <c r="I36" s="1517">
        <v>6364.04</v>
      </c>
      <c r="J36" s="1517"/>
      <c r="K36" s="1517">
        <v>5758.35</v>
      </c>
      <c r="L36" s="1517"/>
      <c r="M36" s="1517">
        <v>2166.63</v>
      </c>
      <c r="N36" s="1517"/>
      <c r="O36" s="1517">
        <v>1087.18</v>
      </c>
      <c r="P36" s="1517"/>
      <c r="Q36" s="1517">
        <v>2745.09</v>
      </c>
      <c r="R36" s="1517"/>
      <c r="S36" s="1517">
        <v>5747.59</v>
      </c>
      <c r="T36" s="1517"/>
    </row>
    <row r="38" spans="1:20">
      <c r="A38" s="404" t="s">
        <v>295</v>
      </c>
      <c r="B38" s="403">
        <f>B35+D35+F35+H35+J35</f>
        <v>1913</v>
      </c>
      <c r="C38" s="404" t="s">
        <v>296</v>
      </c>
      <c r="D38" s="415">
        <f>A36+C36+E36+G36+I36</f>
        <v>24865.47</v>
      </c>
    </row>
    <row r="39" spans="1:20">
      <c r="A39" s="404" t="s">
        <v>297</v>
      </c>
      <c r="B39" s="403">
        <f>L35+P35+R35+T35+N35</f>
        <v>996</v>
      </c>
      <c r="C39" s="404" t="s">
        <v>298</v>
      </c>
      <c r="D39" s="415">
        <f>K36+M36+Q36+S36+O36</f>
        <v>17504.84</v>
      </c>
    </row>
    <row r="40" spans="1:20">
      <c r="A40" s="404" t="s">
        <v>299</v>
      </c>
      <c r="B40" s="403">
        <f>B38+B39</f>
        <v>2909</v>
      </c>
      <c r="C40" s="404" t="s">
        <v>299</v>
      </c>
      <c r="D40" s="415">
        <f>D38+D39</f>
        <v>42370.31</v>
      </c>
    </row>
    <row r="43" spans="1:20">
      <c r="A43" s="1521" t="s">
        <v>305</v>
      </c>
      <c r="B43" s="1521"/>
      <c r="C43" s="1521"/>
      <c r="D43" s="1521"/>
      <c r="E43" s="1521"/>
      <c r="F43" s="1521"/>
      <c r="G43" s="1521"/>
      <c r="H43" s="1521"/>
      <c r="I43" s="1521"/>
      <c r="J43" s="1521"/>
      <c r="K43" s="1521"/>
      <c r="L43" s="1521"/>
      <c r="M43" s="1521"/>
      <c r="N43" s="1521"/>
      <c r="O43" s="1521"/>
      <c r="P43" s="1521"/>
      <c r="Q43" s="1521"/>
      <c r="R43" s="1521"/>
      <c r="S43" s="1521"/>
      <c r="T43" s="1521"/>
    </row>
    <row r="44" spans="1:20">
      <c r="A44" s="1521"/>
      <c r="B44" s="1521"/>
      <c r="C44" s="1521"/>
      <c r="D44" s="1521"/>
      <c r="E44" s="1521"/>
      <c r="F44" s="1521"/>
      <c r="G44" s="1521"/>
      <c r="H44" s="1521"/>
      <c r="I44" s="1521"/>
      <c r="J44" s="1521"/>
      <c r="K44" s="1521"/>
      <c r="L44" s="1521"/>
      <c r="M44" s="1521"/>
      <c r="N44" s="1521"/>
      <c r="O44" s="1521"/>
      <c r="P44" s="1521"/>
      <c r="Q44" s="1521"/>
      <c r="R44" s="1521"/>
      <c r="S44" s="1521"/>
      <c r="T44" s="1521"/>
    </row>
    <row r="45" spans="1:20" ht="18">
      <c r="A45" s="1523" t="s">
        <v>54</v>
      </c>
      <c r="B45" s="1523"/>
      <c r="C45" s="1523" t="s">
        <v>277</v>
      </c>
      <c r="D45" s="1522"/>
      <c r="E45" s="1523" t="s">
        <v>278</v>
      </c>
      <c r="F45" s="1523"/>
      <c r="G45" s="1523" t="s">
        <v>279</v>
      </c>
      <c r="H45" s="1523"/>
      <c r="I45" s="1523" t="s">
        <v>280</v>
      </c>
      <c r="J45" s="1523"/>
      <c r="K45" s="1523" t="s">
        <v>281</v>
      </c>
      <c r="L45" s="1523"/>
      <c r="M45" s="1523" t="s">
        <v>282</v>
      </c>
      <c r="N45" s="1523"/>
      <c r="O45" s="1523" t="s">
        <v>283</v>
      </c>
      <c r="P45" s="1523"/>
      <c r="Q45" s="1523" t="s">
        <v>284</v>
      </c>
      <c r="R45" s="1523"/>
      <c r="S45" s="1523" t="s">
        <v>36</v>
      </c>
      <c r="T45" s="1523"/>
    </row>
    <row r="46" spans="1:20">
      <c r="A46" s="444" t="s">
        <v>285</v>
      </c>
      <c r="B46" s="455">
        <v>54</v>
      </c>
      <c r="C46" s="481" t="s">
        <v>286</v>
      </c>
      <c r="D46" s="450">
        <v>30</v>
      </c>
      <c r="E46" s="481" t="s">
        <v>286</v>
      </c>
      <c r="F46" s="450">
        <v>54</v>
      </c>
      <c r="G46" s="481" t="s">
        <v>286</v>
      </c>
      <c r="H46" s="455">
        <v>86</v>
      </c>
      <c r="I46" s="481" t="s">
        <v>286</v>
      </c>
      <c r="J46" s="455">
        <v>106</v>
      </c>
      <c r="K46" s="481" t="s">
        <v>286</v>
      </c>
      <c r="L46" s="455">
        <v>142</v>
      </c>
      <c r="M46" s="481" t="s">
        <v>285</v>
      </c>
      <c r="N46" s="455">
        <v>0</v>
      </c>
      <c r="O46" s="481" t="s">
        <v>285</v>
      </c>
      <c r="P46" s="455">
        <v>0</v>
      </c>
      <c r="Q46" s="481" t="s">
        <v>286</v>
      </c>
      <c r="R46" s="450">
        <v>46</v>
      </c>
      <c r="S46" s="481" t="s">
        <v>286</v>
      </c>
      <c r="T46" s="455">
        <v>34</v>
      </c>
    </row>
    <row r="47" spans="1:20">
      <c r="A47" s="449" t="s">
        <v>286</v>
      </c>
      <c r="B47" s="451">
        <v>126</v>
      </c>
      <c r="C47" s="482" t="s">
        <v>287</v>
      </c>
      <c r="D47" s="451">
        <v>8</v>
      </c>
      <c r="E47" s="482" t="s">
        <v>287</v>
      </c>
      <c r="F47" s="454">
        <v>1</v>
      </c>
      <c r="G47" s="482" t="s">
        <v>287</v>
      </c>
      <c r="H47" s="454">
        <v>6</v>
      </c>
      <c r="I47" s="482" t="s">
        <v>287</v>
      </c>
      <c r="J47" s="454">
        <v>5</v>
      </c>
      <c r="K47" s="482" t="s">
        <v>287</v>
      </c>
      <c r="L47" s="454">
        <v>1</v>
      </c>
      <c r="M47" s="482" t="s">
        <v>286</v>
      </c>
      <c r="N47" s="454">
        <v>28</v>
      </c>
      <c r="O47" s="482" t="s">
        <v>286</v>
      </c>
      <c r="P47" s="451">
        <v>18</v>
      </c>
      <c r="Q47" s="482" t="s">
        <v>287</v>
      </c>
      <c r="R47" s="454">
        <v>3</v>
      </c>
      <c r="S47" s="482" t="s">
        <v>287</v>
      </c>
      <c r="T47" s="489">
        <v>7</v>
      </c>
    </row>
    <row r="48" spans="1:20">
      <c r="A48" s="445" t="s">
        <v>287</v>
      </c>
      <c r="B48" s="453">
        <v>3</v>
      </c>
      <c r="C48" s="486" t="s">
        <v>289</v>
      </c>
      <c r="D48" s="486">
        <v>0</v>
      </c>
      <c r="E48" s="483" t="s">
        <v>289</v>
      </c>
      <c r="F48" s="453">
        <v>2</v>
      </c>
      <c r="G48" s="483" t="s">
        <v>289</v>
      </c>
      <c r="H48" s="452">
        <v>9</v>
      </c>
      <c r="I48" s="483" t="s">
        <v>289</v>
      </c>
      <c r="J48" s="453">
        <v>15</v>
      </c>
      <c r="K48" s="483" t="s">
        <v>289</v>
      </c>
      <c r="L48" s="485">
        <v>10</v>
      </c>
      <c r="M48" s="483" t="s">
        <v>287</v>
      </c>
      <c r="N48" s="453">
        <v>2</v>
      </c>
      <c r="O48" s="483" t="s">
        <v>287</v>
      </c>
      <c r="P48" s="452">
        <v>11</v>
      </c>
      <c r="Q48" s="483" t="s">
        <v>289</v>
      </c>
      <c r="R48" s="452">
        <v>3</v>
      </c>
      <c r="S48" s="483" t="s">
        <v>289</v>
      </c>
      <c r="T48" s="453">
        <v>2</v>
      </c>
    </row>
    <row r="49" spans="1:20">
      <c r="A49" s="445" t="s">
        <v>289</v>
      </c>
      <c r="B49" s="452">
        <v>38</v>
      </c>
      <c r="C49" s="483" t="s">
        <v>301</v>
      </c>
      <c r="D49" s="452">
        <v>175</v>
      </c>
      <c r="E49" s="483" t="s">
        <v>301</v>
      </c>
      <c r="F49" s="452">
        <v>83</v>
      </c>
      <c r="G49" s="483" t="s">
        <v>301</v>
      </c>
      <c r="H49" s="452">
        <v>301</v>
      </c>
      <c r="I49" s="483" t="s">
        <v>301</v>
      </c>
      <c r="J49" s="453">
        <v>126</v>
      </c>
      <c r="K49" s="483" t="s">
        <v>302</v>
      </c>
      <c r="L49" s="453">
        <v>60</v>
      </c>
      <c r="M49" s="483" t="s">
        <v>289</v>
      </c>
      <c r="N49" s="452">
        <v>4</v>
      </c>
      <c r="O49" s="483" t="s">
        <v>289</v>
      </c>
      <c r="P49" s="453">
        <v>0</v>
      </c>
      <c r="Q49" s="483" t="s">
        <v>302</v>
      </c>
      <c r="R49" s="452">
        <v>107</v>
      </c>
      <c r="S49" s="483" t="s">
        <v>302</v>
      </c>
      <c r="T49" s="453">
        <v>95</v>
      </c>
    </row>
    <row r="50" spans="1:20">
      <c r="A50" s="445" t="s">
        <v>301</v>
      </c>
      <c r="B50" s="453">
        <v>117</v>
      </c>
      <c r="C50" s="483" t="s">
        <v>303</v>
      </c>
      <c r="D50" s="452">
        <v>15</v>
      </c>
      <c r="E50" s="483" t="s">
        <v>303</v>
      </c>
      <c r="F50" s="452">
        <v>18</v>
      </c>
      <c r="G50" s="483" t="s">
        <v>303</v>
      </c>
      <c r="H50" s="452">
        <v>38</v>
      </c>
      <c r="I50" s="483" t="s">
        <v>303</v>
      </c>
      <c r="J50" s="452">
        <v>38</v>
      </c>
      <c r="K50" s="483" t="s">
        <v>303</v>
      </c>
      <c r="L50" s="452">
        <v>19</v>
      </c>
      <c r="M50" s="483" t="s">
        <v>302</v>
      </c>
      <c r="N50" s="452">
        <v>92</v>
      </c>
      <c r="O50" s="483" t="s">
        <v>302</v>
      </c>
      <c r="P50" s="452">
        <v>90</v>
      </c>
      <c r="Q50" s="483" t="s">
        <v>304</v>
      </c>
      <c r="R50" s="453">
        <v>0</v>
      </c>
      <c r="S50" s="483" t="s">
        <v>304</v>
      </c>
      <c r="T50" s="453">
        <v>0</v>
      </c>
    </row>
    <row r="51" spans="1:20">
      <c r="A51" s="445" t="s">
        <v>303</v>
      </c>
      <c r="B51" s="452">
        <v>12</v>
      </c>
      <c r="C51" s="483" t="s">
        <v>304</v>
      </c>
      <c r="D51" s="453">
        <v>0</v>
      </c>
      <c r="E51" s="483" t="s">
        <v>304</v>
      </c>
      <c r="F51" s="453">
        <v>0</v>
      </c>
      <c r="G51" s="483" t="s">
        <v>304</v>
      </c>
      <c r="H51" s="452">
        <v>9</v>
      </c>
      <c r="I51" s="483" t="s">
        <v>304</v>
      </c>
      <c r="J51" s="485">
        <v>3</v>
      </c>
      <c r="K51" s="483" t="s">
        <v>304</v>
      </c>
      <c r="L51" s="485">
        <v>2</v>
      </c>
      <c r="M51" s="483" t="s">
        <v>304</v>
      </c>
      <c r="N51" s="452">
        <v>2</v>
      </c>
      <c r="O51" s="483" t="s">
        <v>304</v>
      </c>
      <c r="P51" s="485">
        <v>2</v>
      </c>
      <c r="Q51" s="483" t="s">
        <v>291</v>
      </c>
      <c r="R51" s="452">
        <v>13</v>
      </c>
      <c r="S51" s="483" t="s">
        <v>291</v>
      </c>
      <c r="T51" s="452">
        <v>25</v>
      </c>
    </row>
    <row r="52" spans="1:20">
      <c r="A52" s="445" t="s">
        <v>304</v>
      </c>
      <c r="B52" s="453">
        <v>0</v>
      </c>
      <c r="C52" s="483" t="s">
        <v>291</v>
      </c>
      <c r="D52" s="485">
        <v>145</v>
      </c>
      <c r="E52" s="483" t="s">
        <v>291</v>
      </c>
      <c r="F52" s="452">
        <v>65</v>
      </c>
      <c r="G52" s="483" t="s">
        <v>291</v>
      </c>
      <c r="H52" s="452">
        <v>56</v>
      </c>
      <c r="I52" s="483" t="s">
        <v>291</v>
      </c>
      <c r="J52" s="452">
        <v>112</v>
      </c>
      <c r="K52" s="483" t="s">
        <v>291</v>
      </c>
      <c r="L52" s="452">
        <v>19</v>
      </c>
      <c r="M52" s="483" t="s">
        <v>291</v>
      </c>
      <c r="N52" s="452">
        <v>19</v>
      </c>
      <c r="O52" s="483" t="s">
        <v>291</v>
      </c>
      <c r="P52" s="452">
        <v>6</v>
      </c>
      <c r="Q52" s="483" t="s">
        <v>292</v>
      </c>
      <c r="R52" s="452">
        <v>8</v>
      </c>
      <c r="S52" s="483" t="s">
        <v>292</v>
      </c>
      <c r="T52" s="452">
        <v>19</v>
      </c>
    </row>
    <row r="53" spans="1:20">
      <c r="A53" s="445" t="s">
        <v>291</v>
      </c>
      <c r="B53" s="452">
        <v>59</v>
      </c>
      <c r="C53" s="483" t="s">
        <v>292</v>
      </c>
      <c r="D53" s="452">
        <v>46</v>
      </c>
      <c r="E53" s="483" t="s">
        <v>292</v>
      </c>
      <c r="F53" s="452">
        <v>39</v>
      </c>
      <c r="G53" s="483" t="s">
        <v>292</v>
      </c>
      <c r="H53" s="452">
        <v>47</v>
      </c>
      <c r="I53" s="483" t="s">
        <v>292</v>
      </c>
      <c r="J53" s="452">
        <v>66</v>
      </c>
      <c r="K53" s="483" t="s">
        <v>292</v>
      </c>
      <c r="L53" s="452">
        <v>14</v>
      </c>
      <c r="M53" s="483" t="s">
        <v>292</v>
      </c>
      <c r="N53" s="452">
        <v>1</v>
      </c>
      <c r="O53" s="483" t="s">
        <v>292</v>
      </c>
      <c r="P53" s="452">
        <v>1</v>
      </c>
      <c r="Q53" s="483" t="s">
        <v>293</v>
      </c>
      <c r="R53" s="488">
        <v>1</v>
      </c>
      <c r="S53" s="483" t="s">
        <v>293</v>
      </c>
      <c r="T53" s="452">
        <v>1</v>
      </c>
    </row>
    <row r="54" spans="1:20">
      <c r="A54" s="445" t="s">
        <v>292</v>
      </c>
      <c r="B54" s="452">
        <v>36</v>
      </c>
      <c r="C54" s="483" t="s">
        <v>293</v>
      </c>
      <c r="D54" s="452">
        <v>8</v>
      </c>
      <c r="E54" s="483" t="s">
        <v>293</v>
      </c>
      <c r="F54" s="452">
        <v>12</v>
      </c>
      <c r="G54" s="483" t="s">
        <v>293</v>
      </c>
      <c r="H54" s="452">
        <v>4</v>
      </c>
      <c r="I54" s="483" t="s">
        <v>293</v>
      </c>
      <c r="J54" s="452">
        <v>24</v>
      </c>
      <c r="K54" s="483" t="s">
        <v>293</v>
      </c>
      <c r="L54" s="452">
        <v>8</v>
      </c>
      <c r="M54" s="483" t="s">
        <v>293</v>
      </c>
      <c r="N54" s="452">
        <v>1</v>
      </c>
      <c r="O54" s="483" t="s">
        <v>293</v>
      </c>
      <c r="P54" s="452">
        <v>1</v>
      </c>
      <c r="R54" s="403"/>
      <c r="T54" s="483"/>
    </row>
    <row r="55" spans="1:20" ht="18">
      <c r="A55" s="445" t="s">
        <v>293</v>
      </c>
      <c r="B55" s="452">
        <v>28</v>
      </c>
      <c r="C55" s="447"/>
      <c r="D55" s="447"/>
      <c r="E55" s="447"/>
      <c r="F55" s="447"/>
      <c r="G55" s="447"/>
      <c r="H55" s="447"/>
      <c r="I55" s="447"/>
      <c r="J55" s="447"/>
      <c r="K55" s="447"/>
      <c r="L55" s="447"/>
      <c r="P55" s="483"/>
      <c r="Q55" s="484"/>
      <c r="R55" s="487"/>
      <c r="S55" s="484"/>
      <c r="T55" s="484"/>
    </row>
    <row r="56" spans="1:20">
      <c r="A56" s="448" t="s">
        <v>294</v>
      </c>
      <c r="B56" s="448">
        <f>SUM(B46:B55)</f>
        <v>473</v>
      </c>
      <c r="C56" s="448" t="s">
        <v>294</v>
      </c>
      <c r="D56" s="448">
        <f>SUM(D46:D55)</f>
        <v>427</v>
      </c>
      <c r="E56" s="448" t="s">
        <v>294</v>
      </c>
      <c r="F56" s="448">
        <f>SUM(F46:F55)</f>
        <v>274</v>
      </c>
      <c r="G56" s="448" t="s">
        <v>294</v>
      </c>
      <c r="H56" s="448">
        <f>SUM(H46:H55)</f>
        <v>556</v>
      </c>
      <c r="I56" s="448" t="s">
        <v>294</v>
      </c>
      <c r="J56" s="448">
        <f>SUM(J46:J55)</f>
        <v>495</v>
      </c>
      <c r="K56" s="448" t="s">
        <v>294</v>
      </c>
      <c r="L56" s="448">
        <f>SUM(L46:L55)</f>
        <v>275</v>
      </c>
      <c r="M56" s="448" t="s">
        <v>294</v>
      </c>
      <c r="N56" s="448">
        <f>SUM(N46:N54)</f>
        <v>149</v>
      </c>
      <c r="O56" s="448" t="s">
        <v>294</v>
      </c>
      <c r="P56" s="448">
        <f>SUM(P46:P55)</f>
        <v>129</v>
      </c>
      <c r="Q56" s="448" t="s">
        <v>294</v>
      </c>
      <c r="R56" s="448">
        <f>SUM(R46:R55)</f>
        <v>181</v>
      </c>
      <c r="S56" s="448" t="s">
        <v>294</v>
      </c>
      <c r="T56" s="448">
        <f>SUM(T46:T55)</f>
        <v>183</v>
      </c>
    </row>
    <row r="57" spans="1:20">
      <c r="A57" s="1517">
        <v>5226.78</v>
      </c>
      <c r="B57" s="1517"/>
      <c r="C57" s="1517">
        <v>4048.25</v>
      </c>
      <c r="D57" s="1517"/>
      <c r="E57" s="1517">
        <v>2278.46</v>
      </c>
      <c r="F57" s="1517"/>
      <c r="G57" s="1517">
        <v>6746.83</v>
      </c>
      <c r="H57" s="1517"/>
      <c r="I57" s="1517">
        <v>4642.76</v>
      </c>
      <c r="J57" s="1517"/>
      <c r="K57" s="1517">
        <v>3721.29</v>
      </c>
      <c r="L57" s="1517"/>
      <c r="M57" s="1517">
        <v>1961.18</v>
      </c>
      <c r="N57" s="1517"/>
      <c r="O57" s="1517">
        <v>3826.79</v>
      </c>
      <c r="P57" s="1517"/>
      <c r="Q57" s="1517">
        <v>2697.42</v>
      </c>
      <c r="R57" s="1517"/>
      <c r="S57" s="1517">
        <v>2935.52</v>
      </c>
      <c r="T57" s="1517"/>
    </row>
    <row r="59" spans="1:20">
      <c r="A59" s="404" t="s">
        <v>295</v>
      </c>
      <c r="B59" s="403">
        <f>B56+D56+F56+H56+J56</f>
        <v>2225</v>
      </c>
      <c r="C59" s="404" t="s">
        <v>296</v>
      </c>
      <c r="D59" s="415">
        <f>A57+C57+E57+G57+I57</f>
        <v>22943.08</v>
      </c>
    </row>
    <row r="60" spans="1:20">
      <c r="A60" s="404" t="s">
        <v>297</v>
      </c>
      <c r="B60" s="403">
        <f>L56+P56+R56+T56+N56</f>
        <v>917</v>
      </c>
      <c r="C60" s="404" t="s">
        <v>298</v>
      </c>
      <c r="D60" s="415">
        <f>K57+M57+Q57+S57+O57</f>
        <v>15142.2</v>
      </c>
    </row>
    <row r="61" spans="1:20">
      <c r="A61" s="404" t="s">
        <v>299</v>
      </c>
      <c r="B61" s="403">
        <f>B59+B60</f>
        <v>3142</v>
      </c>
      <c r="C61" s="404" t="s">
        <v>299</v>
      </c>
      <c r="D61" s="415">
        <f>D59+D60</f>
        <v>38085.279999999999</v>
      </c>
    </row>
    <row r="64" spans="1:20">
      <c r="A64" s="1521" t="s">
        <v>306</v>
      </c>
      <c r="B64" s="1521"/>
      <c r="C64" s="1521"/>
      <c r="D64" s="1521"/>
      <c r="E64" s="1521"/>
      <c r="F64" s="1521"/>
      <c r="G64" s="1521"/>
      <c r="H64" s="1521"/>
      <c r="I64" s="1521"/>
      <c r="J64" s="1521"/>
      <c r="K64" s="1521"/>
      <c r="L64" s="1521"/>
      <c r="M64" s="1521"/>
      <c r="N64" s="1521"/>
      <c r="O64" s="1521"/>
      <c r="P64" s="1521"/>
      <c r="Q64" s="1521"/>
      <c r="R64" s="1521"/>
      <c r="S64" s="1521"/>
      <c r="T64" s="1521"/>
    </row>
    <row r="65" spans="1:20">
      <c r="A65" s="1521"/>
      <c r="B65" s="1521"/>
      <c r="C65" s="1521"/>
      <c r="D65" s="1521"/>
      <c r="E65" s="1521"/>
      <c r="F65" s="1521"/>
      <c r="G65" s="1521"/>
      <c r="H65" s="1521"/>
      <c r="I65" s="1521"/>
      <c r="J65" s="1521"/>
      <c r="K65" s="1521"/>
      <c r="L65" s="1521"/>
      <c r="M65" s="1521"/>
      <c r="N65" s="1521"/>
      <c r="O65" s="1521"/>
      <c r="P65" s="1521"/>
      <c r="Q65" s="1521"/>
      <c r="R65" s="1521"/>
      <c r="S65" s="1521"/>
      <c r="T65" s="1521"/>
    </row>
    <row r="66" spans="1:20" ht="18">
      <c r="A66" s="1523" t="s">
        <v>54</v>
      </c>
      <c r="B66" s="1523"/>
      <c r="C66" s="1523" t="s">
        <v>277</v>
      </c>
      <c r="D66" s="1522"/>
      <c r="E66" s="1523" t="s">
        <v>278</v>
      </c>
      <c r="F66" s="1523"/>
      <c r="G66" s="1523" t="s">
        <v>279</v>
      </c>
      <c r="H66" s="1523"/>
      <c r="I66" s="1523" t="s">
        <v>280</v>
      </c>
      <c r="J66" s="1523"/>
      <c r="K66" s="1523" t="s">
        <v>281</v>
      </c>
      <c r="L66" s="1523"/>
      <c r="M66" s="1523" t="s">
        <v>282</v>
      </c>
      <c r="N66" s="1523"/>
      <c r="O66" s="1523" t="s">
        <v>283</v>
      </c>
      <c r="P66" s="1523"/>
      <c r="Q66" s="1523" t="s">
        <v>284</v>
      </c>
      <c r="R66" s="1523"/>
      <c r="S66" s="1523" t="s">
        <v>36</v>
      </c>
      <c r="T66" s="1523"/>
    </row>
    <row r="67" spans="1:20">
      <c r="A67" s="481" t="s">
        <v>285</v>
      </c>
      <c r="B67" s="544">
        <v>40</v>
      </c>
      <c r="C67" s="522" t="s">
        <v>286</v>
      </c>
      <c r="D67" s="483">
        <v>16</v>
      </c>
      <c r="E67" s="522" t="s">
        <v>286</v>
      </c>
      <c r="F67" s="483">
        <v>42</v>
      </c>
      <c r="G67" s="522" t="s">
        <v>286</v>
      </c>
      <c r="H67" s="483">
        <v>90</v>
      </c>
      <c r="I67" s="522" t="s">
        <v>286</v>
      </c>
      <c r="J67" s="483">
        <v>78</v>
      </c>
      <c r="K67" s="522" t="s">
        <v>286</v>
      </c>
      <c r="L67" s="483">
        <v>66</v>
      </c>
      <c r="M67" s="481" t="s">
        <v>285</v>
      </c>
      <c r="N67" s="544">
        <v>0</v>
      </c>
      <c r="O67" s="481" t="s">
        <v>285</v>
      </c>
      <c r="P67" s="544">
        <v>0</v>
      </c>
      <c r="Q67" s="482" t="s">
        <v>286</v>
      </c>
      <c r="R67" s="490">
        <v>42</v>
      </c>
      <c r="S67" s="482" t="s">
        <v>286</v>
      </c>
      <c r="T67" s="490">
        <v>36</v>
      </c>
    </row>
    <row r="68" spans="1:20">
      <c r="A68" s="482" t="s">
        <v>286</v>
      </c>
      <c r="B68" s="490">
        <v>40</v>
      </c>
      <c r="C68" s="491" t="s">
        <v>287</v>
      </c>
      <c r="D68" s="525">
        <v>1</v>
      </c>
      <c r="E68" s="483" t="s">
        <v>287</v>
      </c>
      <c r="F68" s="523">
        <v>4</v>
      </c>
      <c r="G68" s="483" t="s">
        <v>287</v>
      </c>
      <c r="H68" s="523">
        <v>3</v>
      </c>
      <c r="I68" s="483" t="s">
        <v>287</v>
      </c>
      <c r="J68" s="523">
        <v>3</v>
      </c>
      <c r="K68" s="483" t="s">
        <v>287</v>
      </c>
      <c r="L68" s="523">
        <v>3</v>
      </c>
      <c r="M68" s="482" t="s">
        <v>286</v>
      </c>
      <c r="N68" s="490">
        <v>28</v>
      </c>
      <c r="O68" s="482" t="s">
        <v>286</v>
      </c>
      <c r="P68" s="490">
        <v>8</v>
      </c>
      <c r="Q68" s="483" t="s">
        <v>287</v>
      </c>
      <c r="R68" s="483">
        <v>1</v>
      </c>
      <c r="S68" s="483" t="s">
        <v>287</v>
      </c>
      <c r="T68" s="483">
        <v>4</v>
      </c>
    </row>
    <row r="69" spans="1:20">
      <c r="A69" s="483" t="s">
        <v>287</v>
      </c>
      <c r="B69" s="524">
        <v>7</v>
      </c>
      <c r="C69" s="483" t="s">
        <v>301</v>
      </c>
      <c r="D69" s="483">
        <v>124</v>
      </c>
      <c r="E69" s="520" t="s">
        <v>289</v>
      </c>
      <c r="F69" s="483">
        <v>3</v>
      </c>
      <c r="G69" s="483" t="s">
        <v>289</v>
      </c>
      <c r="H69" s="483">
        <v>5</v>
      </c>
      <c r="I69" s="483" t="s">
        <v>289</v>
      </c>
      <c r="J69" s="483">
        <v>9</v>
      </c>
      <c r="K69" s="483" t="s">
        <v>289</v>
      </c>
      <c r="L69" s="483">
        <v>3</v>
      </c>
      <c r="M69" s="483" t="s">
        <v>287</v>
      </c>
      <c r="N69" s="483">
        <v>3</v>
      </c>
      <c r="O69" s="483" t="s">
        <v>287</v>
      </c>
      <c r="P69" s="483">
        <v>1</v>
      </c>
      <c r="Q69" s="483" t="s">
        <v>289</v>
      </c>
      <c r="R69" s="483">
        <v>0</v>
      </c>
      <c r="S69" s="483" t="s">
        <v>289</v>
      </c>
      <c r="T69" s="483">
        <v>0</v>
      </c>
    </row>
    <row r="70" spans="1:20">
      <c r="A70" s="483" t="s">
        <v>289</v>
      </c>
      <c r="B70" s="524">
        <v>8</v>
      </c>
      <c r="C70" s="483" t="s">
        <v>303</v>
      </c>
      <c r="D70" s="483">
        <v>30</v>
      </c>
      <c r="E70" s="520" t="s">
        <v>301</v>
      </c>
      <c r="F70" s="483">
        <v>36</v>
      </c>
      <c r="G70" s="483" t="s">
        <v>301</v>
      </c>
      <c r="H70" s="483">
        <v>282</v>
      </c>
      <c r="I70" s="483" t="s">
        <v>301</v>
      </c>
      <c r="J70" s="483">
        <v>134</v>
      </c>
      <c r="K70" s="483" t="s">
        <v>301</v>
      </c>
      <c r="L70" s="483">
        <v>58</v>
      </c>
      <c r="M70" s="483" t="s">
        <v>289</v>
      </c>
      <c r="N70" s="483">
        <v>0</v>
      </c>
      <c r="O70" s="483" t="s">
        <v>289</v>
      </c>
      <c r="P70" s="483">
        <v>0</v>
      </c>
      <c r="Q70" s="491" t="s">
        <v>301</v>
      </c>
      <c r="R70" s="491">
        <v>110</v>
      </c>
      <c r="S70" s="491" t="s">
        <v>301</v>
      </c>
      <c r="T70" s="491">
        <v>77</v>
      </c>
    </row>
    <row r="71" spans="1:20">
      <c r="A71" s="483" t="s">
        <v>301</v>
      </c>
      <c r="B71" s="524">
        <v>38</v>
      </c>
      <c r="C71" s="483" t="s">
        <v>307</v>
      </c>
      <c r="D71" s="483">
        <v>0</v>
      </c>
      <c r="E71" s="520" t="s">
        <v>303</v>
      </c>
      <c r="F71" s="483">
        <v>12</v>
      </c>
      <c r="G71" s="483" t="s">
        <v>303</v>
      </c>
      <c r="H71" s="483">
        <v>39</v>
      </c>
      <c r="I71" s="483" t="s">
        <v>303</v>
      </c>
      <c r="J71" s="483">
        <v>34</v>
      </c>
      <c r="K71" s="483" t="s">
        <v>303</v>
      </c>
      <c r="L71" s="483">
        <v>16</v>
      </c>
      <c r="M71" s="491" t="s">
        <v>301</v>
      </c>
      <c r="N71" s="491">
        <v>30</v>
      </c>
      <c r="O71" s="491" t="s">
        <v>301</v>
      </c>
      <c r="P71" s="491">
        <v>45</v>
      </c>
      <c r="Q71" s="483" t="s">
        <v>307</v>
      </c>
      <c r="R71" s="483">
        <v>0</v>
      </c>
      <c r="S71" s="483" t="s">
        <v>307</v>
      </c>
      <c r="T71" s="483">
        <v>0</v>
      </c>
    </row>
    <row r="72" spans="1:20">
      <c r="A72" s="483" t="s">
        <v>303</v>
      </c>
      <c r="B72" s="524">
        <v>21</v>
      </c>
      <c r="C72" s="483" t="s">
        <v>308</v>
      </c>
      <c r="D72" s="483">
        <v>0</v>
      </c>
      <c r="E72" s="520" t="s">
        <v>307</v>
      </c>
      <c r="F72" s="483">
        <v>0</v>
      </c>
      <c r="G72" s="483" t="s">
        <v>307</v>
      </c>
      <c r="H72" s="483">
        <v>0</v>
      </c>
      <c r="I72" s="483" t="s">
        <v>307</v>
      </c>
      <c r="J72" s="483">
        <v>0</v>
      </c>
      <c r="K72" s="483" t="s">
        <v>307</v>
      </c>
      <c r="L72" s="524">
        <v>0</v>
      </c>
      <c r="M72" s="483" t="s">
        <v>307</v>
      </c>
      <c r="N72" s="483">
        <v>1</v>
      </c>
      <c r="O72" s="483" t="s">
        <v>307</v>
      </c>
      <c r="P72" s="524">
        <v>0</v>
      </c>
      <c r="Q72" s="483" t="s">
        <v>308</v>
      </c>
      <c r="R72" s="483">
        <v>0</v>
      </c>
      <c r="S72" s="483" t="s">
        <v>308</v>
      </c>
      <c r="T72" s="483">
        <v>1</v>
      </c>
    </row>
    <row r="73" spans="1:20">
      <c r="A73" s="483" t="s">
        <v>307</v>
      </c>
      <c r="B73" s="524">
        <v>0</v>
      </c>
      <c r="C73" s="491" t="s">
        <v>309</v>
      </c>
      <c r="D73" s="491">
        <v>4</v>
      </c>
      <c r="E73" s="520" t="s">
        <v>308</v>
      </c>
      <c r="F73" s="483">
        <v>6</v>
      </c>
      <c r="G73" s="483" t="s">
        <v>308</v>
      </c>
      <c r="H73" s="483">
        <v>0</v>
      </c>
      <c r="I73" s="483" t="s">
        <v>308</v>
      </c>
      <c r="J73" s="483">
        <v>1</v>
      </c>
      <c r="K73" s="483" t="s">
        <v>308</v>
      </c>
      <c r="L73" s="524">
        <v>0</v>
      </c>
      <c r="M73" s="483" t="s">
        <v>308</v>
      </c>
      <c r="N73" s="483">
        <v>2</v>
      </c>
      <c r="O73" s="483" t="s">
        <v>308</v>
      </c>
      <c r="P73" s="524">
        <v>0</v>
      </c>
      <c r="Q73" s="483" t="s">
        <v>310</v>
      </c>
      <c r="R73" s="483">
        <v>0</v>
      </c>
      <c r="S73" s="483" t="s">
        <v>310</v>
      </c>
      <c r="T73" s="483">
        <v>0</v>
      </c>
    </row>
    <row r="74" spans="1:20">
      <c r="A74" s="483" t="s">
        <v>308</v>
      </c>
      <c r="B74" s="524">
        <v>0</v>
      </c>
      <c r="C74" s="483" t="s">
        <v>311</v>
      </c>
      <c r="D74" s="483">
        <v>17</v>
      </c>
      <c r="E74" s="520" t="s">
        <v>310</v>
      </c>
      <c r="F74" s="483">
        <v>2</v>
      </c>
      <c r="G74" s="483" t="s">
        <v>310</v>
      </c>
      <c r="H74" s="483">
        <v>3</v>
      </c>
      <c r="I74" s="483" t="s">
        <v>310</v>
      </c>
      <c r="J74" s="483">
        <v>2</v>
      </c>
      <c r="K74" s="483" t="s">
        <v>310</v>
      </c>
      <c r="L74" s="524">
        <v>5</v>
      </c>
      <c r="M74" s="483" t="s">
        <v>310</v>
      </c>
      <c r="N74" s="483">
        <v>0</v>
      </c>
      <c r="O74" s="483" t="s">
        <v>310</v>
      </c>
      <c r="P74" s="524">
        <v>0</v>
      </c>
      <c r="Q74" s="483" t="s">
        <v>309</v>
      </c>
      <c r="R74" s="483">
        <v>2</v>
      </c>
      <c r="S74" s="483" t="s">
        <v>309</v>
      </c>
      <c r="T74" s="483">
        <v>4</v>
      </c>
    </row>
    <row r="75" spans="1:20">
      <c r="A75" s="483" t="s">
        <v>310</v>
      </c>
      <c r="B75" s="524">
        <v>1</v>
      </c>
      <c r="C75" s="483" t="s">
        <v>304</v>
      </c>
      <c r="D75" s="483">
        <v>0</v>
      </c>
      <c r="E75" s="520" t="s">
        <v>309</v>
      </c>
      <c r="F75" s="483">
        <v>1</v>
      </c>
      <c r="G75" s="483" t="s">
        <v>309</v>
      </c>
      <c r="H75" s="483">
        <v>6</v>
      </c>
      <c r="I75" s="483" t="s">
        <v>309</v>
      </c>
      <c r="J75" s="483">
        <v>3</v>
      </c>
      <c r="K75" s="483" t="s">
        <v>309</v>
      </c>
      <c r="L75" s="524">
        <v>1</v>
      </c>
      <c r="M75" s="483" t="s">
        <v>309</v>
      </c>
      <c r="N75" s="483">
        <v>0</v>
      </c>
      <c r="O75" s="483" t="s">
        <v>309</v>
      </c>
      <c r="P75" s="524">
        <v>0</v>
      </c>
      <c r="Q75" s="483" t="s">
        <v>311</v>
      </c>
      <c r="R75" s="483">
        <v>7</v>
      </c>
      <c r="S75" s="483" t="s">
        <v>311</v>
      </c>
      <c r="T75" s="483">
        <v>20</v>
      </c>
    </row>
    <row r="76" spans="1:20">
      <c r="A76" s="483" t="s">
        <v>309</v>
      </c>
      <c r="B76" s="524">
        <v>1</v>
      </c>
      <c r="C76" s="483" t="s">
        <v>291</v>
      </c>
      <c r="D76" s="483">
        <v>83</v>
      </c>
      <c r="E76" s="520" t="s">
        <v>311</v>
      </c>
      <c r="F76" s="483">
        <v>9</v>
      </c>
      <c r="G76" s="483" t="s">
        <v>311</v>
      </c>
      <c r="H76" s="483">
        <v>25</v>
      </c>
      <c r="I76" s="483" t="s">
        <v>311</v>
      </c>
      <c r="J76" s="483">
        <v>14</v>
      </c>
      <c r="K76" s="483" t="s">
        <v>311</v>
      </c>
      <c r="L76" s="524">
        <v>5</v>
      </c>
      <c r="M76" s="491" t="s">
        <v>311</v>
      </c>
      <c r="N76" s="491">
        <v>13</v>
      </c>
      <c r="O76" s="491" t="s">
        <v>311</v>
      </c>
      <c r="P76" s="527">
        <v>4</v>
      </c>
      <c r="Q76" s="483" t="s">
        <v>304</v>
      </c>
      <c r="R76" s="483">
        <v>0</v>
      </c>
      <c r="S76" s="483" t="s">
        <v>304</v>
      </c>
      <c r="T76" s="483">
        <v>3</v>
      </c>
    </row>
    <row r="77" spans="1:20">
      <c r="A77" s="483" t="s">
        <v>311</v>
      </c>
      <c r="B77" s="524">
        <v>16</v>
      </c>
      <c r="C77" s="483" t="s">
        <v>292</v>
      </c>
      <c r="D77" s="483">
        <v>30</v>
      </c>
      <c r="E77" s="520" t="s">
        <v>304</v>
      </c>
      <c r="F77" s="483">
        <v>3</v>
      </c>
      <c r="G77" s="483" t="s">
        <v>304</v>
      </c>
      <c r="H77" s="483">
        <v>3</v>
      </c>
      <c r="I77" s="483" t="s">
        <v>304</v>
      </c>
      <c r="J77" s="483">
        <v>2</v>
      </c>
      <c r="K77" s="483" t="s">
        <v>304</v>
      </c>
      <c r="L77" s="524">
        <v>0</v>
      </c>
      <c r="M77" s="483" t="s">
        <v>304</v>
      </c>
      <c r="N77" s="483">
        <v>0</v>
      </c>
      <c r="O77" s="483" t="s">
        <v>304</v>
      </c>
      <c r="P77" s="524">
        <v>1</v>
      </c>
      <c r="Q77" s="483" t="s">
        <v>291</v>
      </c>
      <c r="R77" s="483">
        <v>13</v>
      </c>
      <c r="S77" s="483" t="s">
        <v>291</v>
      </c>
      <c r="T77" s="483">
        <v>18</v>
      </c>
    </row>
    <row r="78" spans="1:20">
      <c r="A78" s="483" t="s">
        <v>304</v>
      </c>
      <c r="B78" s="524">
        <v>0</v>
      </c>
      <c r="C78" s="483" t="s">
        <v>293</v>
      </c>
      <c r="D78" s="483">
        <v>12</v>
      </c>
      <c r="E78" s="520" t="s">
        <v>291</v>
      </c>
      <c r="F78" s="483">
        <v>63</v>
      </c>
      <c r="G78" s="483" t="s">
        <v>291</v>
      </c>
      <c r="H78" s="483">
        <v>29</v>
      </c>
      <c r="I78" s="483" t="s">
        <v>291</v>
      </c>
      <c r="J78" s="483">
        <v>68</v>
      </c>
      <c r="K78" s="483" t="s">
        <v>291</v>
      </c>
      <c r="L78" s="524">
        <v>22</v>
      </c>
      <c r="M78" s="483" t="s">
        <v>291</v>
      </c>
      <c r="N78" s="483">
        <v>18</v>
      </c>
      <c r="O78" s="483" t="s">
        <v>291</v>
      </c>
      <c r="P78" s="524">
        <v>2</v>
      </c>
      <c r="Q78" s="491" t="s">
        <v>292</v>
      </c>
      <c r="R78" s="491">
        <v>10</v>
      </c>
      <c r="S78" s="491" t="s">
        <v>292</v>
      </c>
      <c r="T78" s="491">
        <v>20</v>
      </c>
    </row>
    <row r="79" spans="1:20">
      <c r="A79" s="483" t="s">
        <v>291</v>
      </c>
      <c r="B79" s="524">
        <v>33</v>
      </c>
      <c r="C79" s="484"/>
      <c r="D79" s="484"/>
      <c r="E79" s="520" t="s">
        <v>292</v>
      </c>
      <c r="F79" s="483">
        <v>48</v>
      </c>
      <c r="G79" s="483" t="s">
        <v>292</v>
      </c>
      <c r="H79" s="483">
        <v>18</v>
      </c>
      <c r="I79" s="483" t="s">
        <v>292</v>
      </c>
      <c r="J79" s="483">
        <v>48</v>
      </c>
      <c r="K79" s="483" t="s">
        <v>292</v>
      </c>
      <c r="L79" s="524">
        <v>17</v>
      </c>
      <c r="M79" s="483" t="s">
        <v>292</v>
      </c>
      <c r="N79" s="483">
        <v>2</v>
      </c>
      <c r="O79" s="483" t="s">
        <v>292</v>
      </c>
      <c r="P79" s="524">
        <v>0</v>
      </c>
      <c r="Q79" s="491" t="s">
        <v>293</v>
      </c>
      <c r="R79" s="491">
        <v>1</v>
      </c>
      <c r="S79" s="491" t="s">
        <v>293</v>
      </c>
      <c r="T79" s="491">
        <v>6</v>
      </c>
    </row>
    <row r="80" spans="1:20">
      <c r="A80" s="483" t="s">
        <v>292</v>
      </c>
      <c r="B80" s="524">
        <v>28</v>
      </c>
      <c r="C80" s="484"/>
      <c r="D80" s="484"/>
      <c r="E80" s="520" t="s">
        <v>293</v>
      </c>
      <c r="F80" s="491">
        <v>0</v>
      </c>
      <c r="G80" s="483" t="s">
        <v>293</v>
      </c>
      <c r="H80" s="491">
        <v>7</v>
      </c>
      <c r="I80" s="483" t="s">
        <v>293</v>
      </c>
      <c r="J80" s="491">
        <v>10</v>
      </c>
      <c r="K80" s="483" t="s">
        <v>293</v>
      </c>
      <c r="L80" s="527">
        <v>13</v>
      </c>
      <c r="M80" s="483" t="s">
        <v>293</v>
      </c>
      <c r="N80" s="483">
        <v>3</v>
      </c>
      <c r="O80" s="483" t="s">
        <v>293</v>
      </c>
      <c r="P80" s="524">
        <v>1</v>
      </c>
      <c r="Q80" s="484"/>
      <c r="R80" s="484"/>
      <c r="S80" s="484"/>
      <c r="T80" s="484"/>
    </row>
    <row r="81" spans="1:20">
      <c r="A81" s="483" t="s">
        <v>293</v>
      </c>
      <c r="B81" s="524">
        <v>20</v>
      </c>
      <c r="C81" s="487"/>
      <c r="D81" s="487"/>
      <c r="E81" s="589"/>
      <c r="F81" s="484"/>
      <c r="G81" s="589"/>
      <c r="H81" s="484"/>
      <c r="I81" s="589"/>
      <c r="J81" s="484"/>
      <c r="K81" s="589"/>
      <c r="L81" s="590"/>
      <c r="M81" s="484"/>
      <c r="N81" s="484"/>
      <c r="O81" s="484"/>
      <c r="P81" s="590"/>
      <c r="Q81" s="484"/>
      <c r="R81" s="484"/>
      <c r="S81" s="484"/>
      <c r="T81" s="484"/>
    </row>
    <row r="82" spans="1:20">
      <c r="A82" s="448" t="s">
        <v>294</v>
      </c>
      <c r="B82" s="448">
        <f>SUM(B67:B81)</f>
        <v>253</v>
      </c>
      <c r="C82" s="521" t="s">
        <v>294</v>
      </c>
      <c r="D82" s="521">
        <f>SUM(D67:D78)</f>
        <v>317</v>
      </c>
      <c r="E82" s="448" t="s">
        <v>294</v>
      </c>
      <c r="F82" s="448">
        <f>SUM(F67:F81)</f>
        <v>229</v>
      </c>
      <c r="G82" s="448" t="s">
        <v>294</v>
      </c>
      <c r="H82" s="448">
        <f>SUM(H67:H81)</f>
        <v>510</v>
      </c>
      <c r="I82" s="448" t="s">
        <v>294</v>
      </c>
      <c r="J82" s="448">
        <f>SUM(J67:J81)</f>
        <v>406</v>
      </c>
      <c r="K82" s="448" t="s">
        <v>294</v>
      </c>
      <c r="L82" s="448">
        <f>SUM(L67:L81)</f>
        <v>209</v>
      </c>
      <c r="M82" s="521" t="s">
        <v>294</v>
      </c>
      <c r="N82" s="521">
        <f>SUM(N67:N80)</f>
        <v>100</v>
      </c>
      <c r="O82" s="521" t="s">
        <v>294</v>
      </c>
      <c r="P82" s="521">
        <f>SUM(P67:P80)</f>
        <v>62</v>
      </c>
      <c r="Q82" s="521" t="s">
        <v>294</v>
      </c>
      <c r="R82" s="521">
        <f>SUM(R67:R79)</f>
        <v>186</v>
      </c>
      <c r="S82" s="521" t="s">
        <v>294</v>
      </c>
      <c r="T82" s="521">
        <f>SUM(T67:T79)</f>
        <v>189</v>
      </c>
    </row>
    <row r="83" spans="1:20">
      <c r="A83" s="1517">
        <v>3971.89</v>
      </c>
      <c r="B83" s="1517"/>
      <c r="C83" s="1517">
        <v>3177.47</v>
      </c>
      <c r="D83" s="1517"/>
      <c r="E83" s="1517">
        <v>2341.58</v>
      </c>
      <c r="F83" s="1517"/>
      <c r="G83" s="1517">
        <v>7584.79</v>
      </c>
      <c r="H83" s="1517"/>
      <c r="I83" s="1517">
        <v>4966.05</v>
      </c>
      <c r="J83" s="1517"/>
      <c r="K83" s="1517">
        <v>2711.76</v>
      </c>
      <c r="L83" s="1517"/>
      <c r="M83" s="1517">
        <v>2375.17</v>
      </c>
      <c r="N83" s="1517"/>
      <c r="O83" s="1517">
        <v>1124.18</v>
      </c>
      <c r="P83" s="1517"/>
      <c r="Q83" s="1517">
        <v>2664.55</v>
      </c>
      <c r="R83" s="1517"/>
      <c r="S83" s="1517">
        <v>3790.54</v>
      </c>
      <c r="T83" s="1517"/>
    </row>
    <row r="85" spans="1:20">
      <c r="A85" s="404" t="s">
        <v>295</v>
      </c>
      <c r="B85" s="403">
        <f>B82+D82+F82+H82+J82</f>
        <v>1715</v>
      </c>
      <c r="C85" s="404" t="s">
        <v>296</v>
      </c>
      <c r="D85" s="415">
        <f>A83+C83+E83+G83+I83</f>
        <v>22041.78</v>
      </c>
    </row>
    <row r="86" spans="1:20">
      <c r="A86" s="404" t="s">
        <v>297</v>
      </c>
      <c r="B86" s="403">
        <f>L82+P82+R82+T82+N82</f>
        <v>746</v>
      </c>
      <c r="C86" s="404" t="s">
        <v>298</v>
      </c>
      <c r="D86" s="415">
        <f>K83+M83+Q83+S83+O83</f>
        <v>12666.2</v>
      </c>
    </row>
    <row r="87" spans="1:20">
      <c r="A87" s="404" t="s">
        <v>299</v>
      </c>
      <c r="B87" s="403">
        <f>B85+B86</f>
        <v>2461</v>
      </c>
      <c r="C87" s="404" t="s">
        <v>299</v>
      </c>
      <c r="D87" s="415">
        <f>D85+D86</f>
        <v>34707.979999999996</v>
      </c>
    </row>
    <row r="90" spans="1:20">
      <c r="A90" s="1521" t="s">
        <v>312</v>
      </c>
      <c r="B90" s="1521"/>
      <c r="C90" s="1521"/>
      <c r="D90" s="1521"/>
      <c r="E90" s="1521"/>
      <c r="F90" s="1521"/>
      <c r="G90" s="1521"/>
      <c r="H90" s="1521"/>
      <c r="I90" s="1521"/>
      <c r="J90" s="1521"/>
      <c r="K90" s="1521"/>
      <c r="L90" s="1521"/>
      <c r="M90" s="1521"/>
      <c r="N90" s="1521"/>
      <c r="O90" s="1521"/>
      <c r="P90" s="1521"/>
      <c r="Q90" s="1521"/>
      <c r="R90" s="1521"/>
      <c r="S90" s="1521"/>
      <c r="T90" s="1521"/>
    </row>
    <row r="91" spans="1:20">
      <c r="A91" s="1521"/>
      <c r="B91" s="1521"/>
      <c r="C91" s="1521"/>
      <c r="D91" s="1521"/>
      <c r="E91" s="1521"/>
      <c r="F91" s="1521"/>
      <c r="G91" s="1521"/>
      <c r="H91" s="1521"/>
      <c r="I91" s="1521"/>
      <c r="J91" s="1521"/>
      <c r="K91" s="1521"/>
      <c r="L91" s="1521"/>
      <c r="M91" s="1521"/>
      <c r="N91" s="1521"/>
      <c r="O91" s="1521"/>
      <c r="P91" s="1521"/>
      <c r="Q91" s="1521"/>
      <c r="R91" s="1521"/>
      <c r="S91" s="1521"/>
      <c r="T91" s="1521"/>
    </row>
    <row r="92" spans="1:20" ht="18">
      <c r="A92" s="1523" t="s">
        <v>54</v>
      </c>
      <c r="B92" s="1523"/>
      <c r="C92" s="1523" t="s">
        <v>277</v>
      </c>
      <c r="D92" s="1522"/>
      <c r="E92" s="1523" t="s">
        <v>278</v>
      </c>
      <c r="F92" s="1523"/>
      <c r="G92" s="1523" t="s">
        <v>279</v>
      </c>
      <c r="H92" s="1523"/>
      <c r="I92" s="1523" t="s">
        <v>280</v>
      </c>
      <c r="J92" s="1523"/>
      <c r="K92" s="1523" t="s">
        <v>281</v>
      </c>
      <c r="L92" s="1523"/>
      <c r="M92" s="1523" t="s">
        <v>282</v>
      </c>
      <c r="N92" s="1523"/>
      <c r="O92" s="1523" t="s">
        <v>283</v>
      </c>
      <c r="P92" s="1523"/>
      <c r="Q92" s="1523" t="s">
        <v>284</v>
      </c>
      <c r="R92" s="1523"/>
      <c r="S92" s="1523" t="s">
        <v>36</v>
      </c>
      <c r="T92" s="1523"/>
    </row>
    <row r="93" spans="1:20">
      <c r="A93" s="481" t="s">
        <v>285</v>
      </c>
      <c r="B93" s="450">
        <v>46</v>
      </c>
      <c r="C93" s="522" t="s">
        <v>286</v>
      </c>
      <c r="D93" s="483">
        <v>16</v>
      </c>
      <c r="E93" s="522" t="s">
        <v>286</v>
      </c>
      <c r="F93" s="483">
        <v>22</v>
      </c>
      <c r="G93" s="522" t="s">
        <v>286</v>
      </c>
      <c r="H93" s="452">
        <v>36</v>
      </c>
      <c r="I93" s="522" t="s">
        <v>286</v>
      </c>
      <c r="J93" s="452">
        <v>78</v>
      </c>
      <c r="K93" s="522" t="s">
        <v>286</v>
      </c>
      <c r="L93" s="452">
        <v>38</v>
      </c>
      <c r="M93" s="481" t="s">
        <v>285</v>
      </c>
      <c r="N93" s="544">
        <v>2</v>
      </c>
      <c r="O93" s="481" t="s">
        <v>285</v>
      </c>
      <c r="P93" s="544">
        <v>0</v>
      </c>
      <c r="Q93" s="482" t="s">
        <v>286</v>
      </c>
      <c r="R93" s="451">
        <v>78</v>
      </c>
      <c r="S93" s="482" t="s">
        <v>286</v>
      </c>
      <c r="T93" s="490">
        <v>16</v>
      </c>
    </row>
    <row r="94" spans="1:20">
      <c r="A94" s="482" t="s">
        <v>286</v>
      </c>
      <c r="B94" s="451">
        <v>56</v>
      </c>
      <c r="C94" s="491" t="s">
        <v>287</v>
      </c>
      <c r="D94" s="525">
        <v>6</v>
      </c>
      <c r="E94" s="483" t="s">
        <v>287</v>
      </c>
      <c r="F94" s="596">
        <v>2</v>
      </c>
      <c r="G94" s="483" t="s">
        <v>287</v>
      </c>
      <c r="H94" s="596">
        <v>2</v>
      </c>
      <c r="I94" s="483" t="s">
        <v>287</v>
      </c>
      <c r="J94" s="523">
        <v>8</v>
      </c>
      <c r="K94" s="483" t="s">
        <v>287</v>
      </c>
      <c r="L94" s="596">
        <v>0</v>
      </c>
      <c r="M94" s="482" t="s">
        <v>286</v>
      </c>
      <c r="N94" s="490">
        <v>20</v>
      </c>
      <c r="O94" s="482" t="s">
        <v>286</v>
      </c>
      <c r="P94" s="490">
        <v>4</v>
      </c>
      <c r="Q94" s="483" t="s">
        <v>287</v>
      </c>
      <c r="R94" s="483">
        <v>3</v>
      </c>
      <c r="S94" s="483" t="s">
        <v>287</v>
      </c>
      <c r="T94" s="595">
        <v>0</v>
      </c>
    </row>
    <row r="95" spans="1:20">
      <c r="A95" s="483" t="s">
        <v>287</v>
      </c>
      <c r="B95" s="593">
        <v>3</v>
      </c>
      <c r="C95" s="483" t="s">
        <v>301</v>
      </c>
      <c r="D95" s="452">
        <v>138</v>
      </c>
      <c r="E95" s="520" t="s">
        <v>313</v>
      </c>
      <c r="F95" s="595">
        <v>6</v>
      </c>
      <c r="G95" s="520" t="s">
        <v>313</v>
      </c>
      <c r="H95" s="452">
        <v>30</v>
      </c>
      <c r="I95" s="520" t="s">
        <v>313</v>
      </c>
      <c r="J95" s="595">
        <v>9</v>
      </c>
      <c r="K95" s="520" t="s">
        <v>313</v>
      </c>
      <c r="L95" s="595">
        <v>7</v>
      </c>
      <c r="M95" s="483" t="s">
        <v>287</v>
      </c>
      <c r="N95" s="483">
        <v>3</v>
      </c>
      <c r="O95" s="483" t="s">
        <v>287</v>
      </c>
      <c r="P95" s="595">
        <v>0</v>
      </c>
      <c r="Q95" s="483" t="s">
        <v>313</v>
      </c>
      <c r="R95" s="483">
        <v>5</v>
      </c>
      <c r="S95" s="483" t="s">
        <v>313</v>
      </c>
      <c r="T95" s="483">
        <v>7</v>
      </c>
    </row>
    <row r="96" spans="1:20">
      <c r="A96" s="483" t="s">
        <v>313</v>
      </c>
      <c r="B96" s="593">
        <v>3</v>
      </c>
      <c r="C96" s="483" t="s">
        <v>303</v>
      </c>
      <c r="D96" s="483">
        <v>18</v>
      </c>
      <c r="E96" s="520" t="s">
        <v>301</v>
      </c>
      <c r="F96" s="483">
        <v>34</v>
      </c>
      <c r="G96" s="483" t="s">
        <v>301</v>
      </c>
      <c r="H96" s="452">
        <v>365</v>
      </c>
      <c r="I96" s="483" t="s">
        <v>301</v>
      </c>
      <c r="J96" s="452">
        <v>68</v>
      </c>
      <c r="K96" s="483" t="s">
        <v>301</v>
      </c>
      <c r="L96" s="452">
        <v>68</v>
      </c>
      <c r="M96" s="483" t="s">
        <v>313</v>
      </c>
      <c r="N96" s="595">
        <v>8</v>
      </c>
      <c r="O96" s="483" t="s">
        <v>313</v>
      </c>
      <c r="P96" s="595">
        <v>0</v>
      </c>
      <c r="Q96" s="491" t="s">
        <v>301</v>
      </c>
      <c r="R96" s="488">
        <v>84</v>
      </c>
      <c r="S96" s="491" t="s">
        <v>301</v>
      </c>
      <c r="T96" s="488">
        <v>96</v>
      </c>
    </row>
    <row r="97" spans="1:20">
      <c r="A97" s="483" t="s">
        <v>301</v>
      </c>
      <c r="B97" s="545">
        <v>71</v>
      </c>
      <c r="C97" s="483" t="s">
        <v>290</v>
      </c>
      <c r="D97" s="483">
        <v>11</v>
      </c>
      <c r="E97" s="520" t="s">
        <v>303</v>
      </c>
      <c r="F97" s="483">
        <v>20</v>
      </c>
      <c r="G97" s="483" t="s">
        <v>303</v>
      </c>
      <c r="H97" s="452">
        <v>44</v>
      </c>
      <c r="I97" s="483" t="s">
        <v>303</v>
      </c>
      <c r="J97" s="483">
        <v>17</v>
      </c>
      <c r="K97" s="483" t="s">
        <v>303</v>
      </c>
      <c r="L97" s="598">
        <v>12</v>
      </c>
      <c r="M97" s="491" t="s">
        <v>301</v>
      </c>
      <c r="N97" s="488">
        <v>32</v>
      </c>
      <c r="O97" s="491" t="s">
        <v>301</v>
      </c>
      <c r="P97" s="488">
        <v>44</v>
      </c>
      <c r="Q97" s="483" t="s">
        <v>290</v>
      </c>
      <c r="R97" s="483">
        <v>4</v>
      </c>
      <c r="S97" s="483" t="s">
        <v>290</v>
      </c>
      <c r="T97" s="483">
        <v>9</v>
      </c>
    </row>
    <row r="98" spans="1:20">
      <c r="A98" s="483" t="s">
        <v>303</v>
      </c>
      <c r="B98" s="524">
        <v>20</v>
      </c>
      <c r="C98" s="483" t="s">
        <v>313</v>
      </c>
      <c r="D98" s="595">
        <v>8</v>
      </c>
      <c r="E98" s="520" t="s">
        <v>290</v>
      </c>
      <c r="F98" s="595">
        <v>1</v>
      </c>
      <c r="G98" s="483" t="s">
        <v>290</v>
      </c>
      <c r="H98" s="452">
        <v>24</v>
      </c>
      <c r="I98" s="483" t="s">
        <v>290</v>
      </c>
      <c r="J98" s="483">
        <v>16</v>
      </c>
      <c r="K98" s="527" t="s">
        <v>290</v>
      </c>
      <c r="L98" s="483">
        <v>13</v>
      </c>
      <c r="M98" s="483" t="s">
        <v>290</v>
      </c>
      <c r="N98" s="483">
        <v>9</v>
      </c>
      <c r="O98" s="483" t="s">
        <v>290</v>
      </c>
      <c r="P98" s="591">
        <v>6</v>
      </c>
      <c r="Q98" s="491" t="s">
        <v>310</v>
      </c>
      <c r="R98" s="491">
        <v>0</v>
      </c>
      <c r="S98" s="491" t="s">
        <v>310</v>
      </c>
      <c r="T98" s="597">
        <v>0</v>
      </c>
    </row>
    <row r="99" spans="1:20">
      <c r="A99" s="483" t="s">
        <v>290</v>
      </c>
      <c r="B99" s="524">
        <v>12</v>
      </c>
      <c r="C99" s="491" t="s">
        <v>309</v>
      </c>
      <c r="D99" s="491">
        <v>12</v>
      </c>
      <c r="E99" s="520" t="s">
        <v>310</v>
      </c>
      <c r="F99" s="483">
        <v>3</v>
      </c>
      <c r="G99" s="483" t="s">
        <v>310</v>
      </c>
      <c r="H99" s="452">
        <v>8</v>
      </c>
      <c r="I99" s="483" t="s">
        <v>310</v>
      </c>
      <c r="J99" s="524">
        <v>7</v>
      </c>
      <c r="K99" s="524" t="s">
        <v>310</v>
      </c>
      <c r="L99" s="483">
        <v>12</v>
      </c>
      <c r="M99" s="483" t="s">
        <v>310</v>
      </c>
      <c r="N99" s="491">
        <v>0</v>
      </c>
      <c r="O99" s="491" t="s">
        <v>310</v>
      </c>
      <c r="P99" s="576">
        <v>0</v>
      </c>
      <c r="Q99" s="524" t="s">
        <v>309</v>
      </c>
      <c r="R99" s="483">
        <v>4</v>
      </c>
      <c r="S99" s="483" t="s">
        <v>309</v>
      </c>
      <c r="T99" s="483">
        <v>2</v>
      </c>
    </row>
    <row r="100" spans="1:20">
      <c r="A100" s="483" t="s">
        <v>310</v>
      </c>
      <c r="B100" s="524">
        <v>1</v>
      </c>
      <c r="C100" s="483" t="s">
        <v>311</v>
      </c>
      <c r="D100" s="483">
        <v>11</v>
      </c>
      <c r="E100" s="520" t="s">
        <v>309</v>
      </c>
      <c r="F100" s="491">
        <v>2</v>
      </c>
      <c r="G100" s="491" t="s">
        <v>309</v>
      </c>
      <c r="H100" s="488">
        <v>11</v>
      </c>
      <c r="I100" s="520" t="s">
        <v>309</v>
      </c>
      <c r="J100" s="524">
        <v>7</v>
      </c>
      <c r="K100" s="524" t="s">
        <v>309</v>
      </c>
      <c r="L100" s="483">
        <v>1</v>
      </c>
      <c r="M100" s="524" t="s">
        <v>309</v>
      </c>
      <c r="N100" s="483">
        <v>1</v>
      </c>
      <c r="O100" s="483" t="s">
        <v>309</v>
      </c>
      <c r="P100" s="491">
        <v>0</v>
      </c>
      <c r="Q100" s="527" t="s">
        <v>311</v>
      </c>
      <c r="R100" s="483">
        <v>5</v>
      </c>
      <c r="S100" s="483" t="s">
        <v>311</v>
      </c>
      <c r="T100" s="483">
        <v>7</v>
      </c>
    </row>
    <row r="101" spans="1:20">
      <c r="A101" s="491" t="s">
        <v>309</v>
      </c>
      <c r="B101" s="594">
        <v>3</v>
      </c>
      <c r="C101" s="491" t="s">
        <v>291</v>
      </c>
      <c r="D101" s="488">
        <v>54</v>
      </c>
      <c r="E101" s="576" t="s">
        <v>311</v>
      </c>
      <c r="F101" s="483">
        <v>2</v>
      </c>
      <c r="G101" s="483" t="s">
        <v>311</v>
      </c>
      <c r="H101" s="452">
        <v>16</v>
      </c>
      <c r="I101" s="520" t="s">
        <v>311</v>
      </c>
      <c r="J101" s="524">
        <v>11</v>
      </c>
      <c r="K101" s="524" t="s">
        <v>311</v>
      </c>
      <c r="L101" s="452">
        <v>16</v>
      </c>
      <c r="M101" s="524" t="s">
        <v>311</v>
      </c>
      <c r="N101" s="483">
        <v>8</v>
      </c>
      <c r="O101" s="524" t="s">
        <v>311</v>
      </c>
      <c r="P101" s="483">
        <v>2</v>
      </c>
      <c r="Q101" s="524" t="s">
        <v>291</v>
      </c>
      <c r="R101" s="452">
        <v>16</v>
      </c>
      <c r="S101" s="483" t="s">
        <v>291</v>
      </c>
      <c r="T101" s="452">
        <v>21</v>
      </c>
    </row>
    <row r="102" spans="1:20">
      <c r="A102" s="483" t="s">
        <v>311</v>
      </c>
      <c r="B102" s="452">
        <v>20</v>
      </c>
      <c r="C102" s="483" t="s">
        <v>292</v>
      </c>
      <c r="D102" s="452">
        <v>27</v>
      </c>
      <c r="E102" s="524" t="s">
        <v>291</v>
      </c>
      <c r="F102" s="452">
        <v>55</v>
      </c>
      <c r="G102" s="491" t="s">
        <v>291</v>
      </c>
      <c r="H102" s="488">
        <v>36</v>
      </c>
      <c r="I102" s="575" t="s">
        <v>291</v>
      </c>
      <c r="J102" s="546">
        <v>55</v>
      </c>
      <c r="K102" s="524" t="s">
        <v>291</v>
      </c>
      <c r="L102" s="452">
        <v>26</v>
      </c>
      <c r="M102" s="524" t="s">
        <v>291</v>
      </c>
      <c r="N102" s="452">
        <v>15</v>
      </c>
      <c r="O102" s="524" t="s">
        <v>291</v>
      </c>
      <c r="P102" s="452">
        <v>7</v>
      </c>
      <c r="Q102" s="524" t="s">
        <v>292</v>
      </c>
      <c r="R102" s="452">
        <v>8</v>
      </c>
      <c r="S102" s="483" t="s">
        <v>292</v>
      </c>
      <c r="T102" s="452">
        <v>18</v>
      </c>
    </row>
    <row r="103" spans="1:20">
      <c r="A103" s="483" t="s">
        <v>291</v>
      </c>
      <c r="B103" s="452">
        <v>31</v>
      </c>
      <c r="C103" s="483" t="s">
        <v>293</v>
      </c>
      <c r="D103" s="452">
        <v>2</v>
      </c>
      <c r="E103" s="524" t="s">
        <v>292</v>
      </c>
      <c r="F103" s="545">
        <v>47</v>
      </c>
      <c r="G103" s="483" t="s">
        <v>292</v>
      </c>
      <c r="H103" s="452">
        <v>31</v>
      </c>
      <c r="I103" s="483" t="s">
        <v>292</v>
      </c>
      <c r="J103" s="545">
        <v>35</v>
      </c>
      <c r="K103" s="524" t="s">
        <v>292</v>
      </c>
      <c r="L103" s="452">
        <v>17</v>
      </c>
      <c r="M103" s="524" t="s">
        <v>292</v>
      </c>
      <c r="N103" s="452">
        <v>5</v>
      </c>
      <c r="O103" s="524" t="s">
        <v>292</v>
      </c>
      <c r="P103" s="452">
        <v>2</v>
      </c>
      <c r="Q103" s="524" t="s">
        <v>293</v>
      </c>
      <c r="R103" s="452">
        <v>0</v>
      </c>
      <c r="S103" s="483" t="s">
        <v>293</v>
      </c>
      <c r="T103" s="452">
        <v>2</v>
      </c>
    </row>
    <row r="104" spans="1:20">
      <c r="A104" s="483" t="s">
        <v>292</v>
      </c>
      <c r="B104" s="452">
        <v>25</v>
      </c>
      <c r="C104" s="403"/>
      <c r="D104" s="403"/>
      <c r="E104" s="524" t="s">
        <v>293</v>
      </c>
      <c r="F104" s="545">
        <v>4</v>
      </c>
      <c r="G104" s="483" t="s">
        <v>293</v>
      </c>
      <c r="H104" s="452">
        <v>5</v>
      </c>
      <c r="I104" s="483" t="s">
        <v>293</v>
      </c>
      <c r="J104" s="545">
        <v>12</v>
      </c>
      <c r="K104" s="524" t="s">
        <v>293</v>
      </c>
      <c r="L104" s="452">
        <v>8</v>
      </c>
      <c r="M104" s="524" t="s">
        <v>293</v>
      </c>
      <c r="N104" s="452">
        <v>1</v>
      </c>
      <c r="O104" s="524" t="s">
        <v>293</v>
      </c>
      <c r="P104" s="452">
        <v>2</v>
      </c>
      <c r="Q104" s="528"/>
      <c r="R104" s="403"/>
      <c r="S104" s="403"/>
      <c r="T104" s="403"/>
    </row>
    <row r="105" spans="1:20">
      <c r="A105" s="483" t="s">
        <v>293</v>
      </c>
      <c r="B105" s="452">
        <v>11</v>
      </c>
      <c r="C105" s="403"/>
      <c r="D105" s="403"/>
      <c r="E105" s="528"/>
      <c r="F105" s="528"/>
      <c r="G105" s="403"/>
      <c r="H105" s="403"/>
      <c r="I105" s="403"/>
      <c r="J105" s="528"/>
      <c r="K105" s="528"/>
      <c r="L105" s="403"/>
      <c r="M105" s="528"/>
      <c r="N105" s="403"/>
      <c r="O105" s="528"/>
      <c r="P105" s="403"/>
      <c r="Q105" s="528"/>
      <c r="R105" s="403"/>
      <c r="S105" s="403"/>
      <c r="T105" s="403"/>
    </row>
    <row r="106" spans="1:20">
      <c r="A106" s="403"/>
      <c r="B106" s="403"/>
      <c r="C106" s="403"/>
      <c r="D106" s="403"/>
      <c r="E106" s="528"/>
      <c r="F106" s="528"/>
      <c r="G106" s="403"/>
      <c r="H106" s="403"/>
      <c r="I106" s="403"/>
      <c r="J106" s="528"/>
      <c r="K106" s="528"/>
      <c r="L106" s="403"/>
      <c r="M106" s="528"/>
      <c r="N106" s="403"/>
      <c r="O106" s="403"/>
      <c r="P106" s="526"/>
      <c r="Q106" s="592"/>
      <c r="R106" s="403"/>
      <c r="S106" s="403"/>
      <c r="T106" s="403"/>
    </row>
    <row r="107" spans="1:20">
      <c r="A107" s="403"/>
      <c r="B107" s="403"/>
      <c r="C107" s="403"/>
      <c r="D107" s="403"/>
      <c r="E107" s="528"/>
      <c r="F107" s="528"/>
      <c r="G107" s="403"/>
      <c r="H107" s="403"/>
      <c r="I107" s="403"/>
      <c r="J107" s="528"/>
      <c r="K107" s="528"/>
      <c r="L107" s="403"/>
      <c r="M107" s="528"/>
      <c r="N107" s="403"/>
      <c r="O107" s="403"/>
      <c r="P107" s="403"/>
      <c r="Q107" s="528"/>
      <c r="R107" s="403"/>
      <c r="S107" s="403"/>
      <c r="T107" s="403"/>
    </row>
    <row r="108" spans="1:20">
      <c r="A108" s="521" t="s">
        <v>294</v>
      </c>
      <c r="B108" s="521">
        <f>SUM(B93:B105)</f>
        <v>302</v>
      </c>
      <c r="C108" s="521" t="s">
        <v>294</v>
      </c>
      <c r="D108" s="521">
        <f>SUM(D93:D103)</f>
        <v>303</v>
      </c>
      <c r="E108" s="577" t="s">
        <v>294</v>
      </c>
      <c r="F108" s="448">
        <f>SUM(F93:F107)</f>
        <v>198</v>
      </c>
      <c r="G108" s="521" t="s">
        <v>294</v>
      </c>
      <c r="H108" s="521">
        <f>SUM(H93:H107)</f>
        <v>608</v>
      </c>
      <c r="I108" s="587" t="s">
        <v>294</v>
      </c>
      <c r="J108" s="521">
        <f>SUM(J93:J107)</f>
        <v>323</v>
      </c>
      <c r="K108" s="521" t="s">
        <v>294</v>
      </c>
      <c r="L108" s="521">
        <f>SUM(L93:L107)</f>
        <v>218</v>
      </c>
      <c r="M108" s="521" t="s">
        <v>294</v>
      </c>
      <c r="N108" s="521">
        <f>SUM(N93:N104)</f>
        <v>104</v>
      </c>
      <c r="O108" s="521" t="s">
        <v>294</v>
      </c>
      <c r="P108" s="521">
        <f>SUM(P93:P104)</f>
        <v>67</v>
      </c>
      <c r="Q108" s="521" t="s">
        <v>294</v>
      </c>
      <c r="R108" s="521">
        <f>SUM(R93:R103)</f>
        <v>207</v>
      </c>
      <c r="S108" s="521" t="s">
        <v>294</v>
      </c>
      <c r="T108" s="521">
        <f>SUM(T93:T103)</f>
        <v>178</v>
      </c>
    </row>
    <row r="109" spans="1:20">
      <c r="A109" s="1517">
        <v>4951.45</v>
      </c>
      <c r="B109" s="1517"/>
      <c r="C109" s="1517">
        <v>5473.87</v>
      </c>
      <c r="D109" s="1517"/>
      <c r="E109" s="1517">
        <v>1829.11</v>
      </c>
      <c r="F109" s="1518"/>
      <c r="G109" s="1518">
        <v>9111.56</v>
      </c>
      <c r="H109" s="1518"/>
      <c r="I109" s="1517">
        <v>5748.5</v>
      </c>
      <c r="J109" s="1517"/>
      <c r="K109" s="1517">
        <v>4826.95</v>
      </c>
      <c r="L109" s="1517"/>
      <c r="M109" s="1517">
        <v>2458.15</v>
      </c>
      <c r="N109" s="1517"/>
      <c r="O109" s="1517">
        <v>901.12</v>
      </c>
      <c r="P109" s="1517"/>
      <c r="Q109" s="1517">
        <v>3967.05</v>
      </c>
      <c r="R109" s="1517"/>
      <c r="S109" s="1517">
        <v>2684.76</v>
      </c>
      <c r="T109" s="1517"/>
    </row>
    <row r="111" spans="1:20">
      <c r="A111" s="404" t="s">
        <v>295</v>
      </c>
      <c r="B111" s="403">
        <f>B108+D108+F108+H108+J108</f>
        <v>1734</v>
      </c>
      <c r="C111" s="404" t="s">
        <v>296</v>
      </c>
      <c r="D111" s="415">
        <f>A109+C109+E109+G109+I109</f>
        <v>27114.489999999998</v>
      </c>
    </row>
    <row r="112" spans="1:20">
      <c r="A112" s="404" t="s">
        <v>297</v>
      </c>
      <c r="B112" s="403">
        <f>L108+P108+R108+T108+N108</f>
        <v>774</v>
      </c>
      <c r="C112" s="404" t="s">
        <v>298</v>
      </c>
      <c r="D112" s="415">
        <f>K109+M109+Q109+S109+O109</f>
        <v>14838.030000000002</v>
      </c>
    </row>
    <row r="113" spans="1:20">
      <c r="A113" s="404" t="s">
        <v>299</v>
      </c>
      <c r="B113" s="403">
        <f>B111+B112</f>
        <v>2508</v>
      </c>
      <c r="C113" s="404" t="s">
        <v>299</v>
      </c>
      <c r="D113" s="415">
        <f>D111+D112</f>
        <v>41952.520000000004</v>
      </c>
    </row>
    <row r="116" spans="1:20" ht="12" customHeight="1">
      <c r="A116" s="1521" t="s">
        <v>314</v>
      </c>
      <c r="B116" s="1521"/>
      <c r="C116" s="1521"/>
      <c r="D116" s="1521"/>
      <c r="E116" s="1521"/>
      <c r="F116" s="1521"/>
      <c r="G116" s="1521"/>
      <c r="H116" s="1521"/>
      <c r="I116" s="1521"/>
      <c r="J116" s="1521"/>
      <c r="K116" s="1521"/>
      <c r="L116" s="1521"/>
      <c r="M116" s="1521"/>
      <c r="N116" s="1521"/>
      <c r="O116" s="1521"/>
      <c r="P116" s="1521"/>
      <c r="Q116" s="1521"/>
      <c r="R116" s="1521"/>
      <c r="S116" s="1521"/>
      <c r="T116" s="1521"/>
    </row>
    <row r="117" spans="1:20" ht="12" customHeight="1">
      <c r="A117" s="1521"/>
      <c r="B117" s="1521"/>
      <c r="C117" s="1521"/>
      <c r="D117" s="1521"/>
      <c r="E117" s="1521"/>
      <c r="F117" s="1521"/>
      <c r="G117" s="1521"/>
      <c r="H117" s="1521"/>
      <c r="I117" s="1521"/>
      <c r="J117" s="1521"/>
      <c r="K117" s="1521"/>
      <c r="L117" s="1521"/>
      <c r="M117" s="1521"/>
      <c r="N117" s="1521"/>
      <c r="O117" s="1521"/>
      <c r="P117" s="1521"/>
      <c r="Q117" s="1521"/>
      <c r="R117" s="1521"/>
      <c r="S117" s="1521"/>
      <c r="T117" s="1521"/>
    </row>
    <row r="118" spans="1:20" ht="18" customHeight="1">
      <c r="A118" s="1523" t="s">
        <v>54</v>
      </c>
      <c r="B118" s="1523"/>
      <c r="C118" s="1523" t="s">
        <v>277</v>
      </c>
      <c r="D118" s="1522"/>
      <c r="E118" s="1523" t="s">
        <v>278</v>
      </c>
      <c r="F118" s="1523"/>
      <c r="G118" s="1523" t="s">
        <v>279</v>
      </c>
      <c r="H118" s="1523"/>
      <c r="I118" s="1523" t="s">
        <v>280</v>
      </c>
      <c r="J118" s="1523"/>
      <c r="K118" s="1523" t="s">
        <v>281</v>
      </c>
      <c r="L118" s="1523"/>
      <c r="M118" s="1523" t="s">
        <v>282</v>
      </c>
      <c r="N118" s="1523"/>
      <c r="O118" s="1523" t="s">
        <v>283</v>
      </c>
      <c r="P118" s="1523"/>
      <c r="Q118" s="1523" t="s">
        <v>284</v>
      </c>
      <c r="R118" s="1523"/>
      <c r="S118" s="1523" t="s">
        <v>36</v>
      </c>
      <c r="T118" s="1523"/>
    </row>
    <row r="119" spans="1:20">
      <c r="A119" s="481" t="s">
        <v>285</v>
      </c>
      <c r="B119" s="450">
        <v>48</v>
      </c>
      <c r="C119" s="522" t="s">
        <v>286</v>
      </c>
      <c r="D119" s="453">
        <v>16</v>
      </c>
      <c r="E119" s="522" t="s">
        <v>286</v>
      </c>
      <c r="F119" s="453">
        <v>36</v>
      </c>
      <c r="G119" s="522" t="s">
        <v>286</v>
      </c>
      <c r="H119" s="453">
        <v>28</v>
      </c>
      <c r="I119" s="522" t="s">
        <v>286</v>
      </c>
      <c r="J119" s="453">
        <v>52</v>
      </c>
      <c r="K119" s="522" t="s">
        <v>286</v>
      </c>
      <c r="L119" s="453">
        <v>15</v>
      </c>
      <c r="M119" s="481" t="s">
        <v>285</v>
      </c>
      <c r="N119" s="544">
        <v>6</v>
      </c>
      <c r="O119" s="481" t="s">
        <v>285</v>
      </c>
      <c r="P119" s="544">
        <v>0</v>
      </c>
      <c r="Q119" s="482" t="s">
        <v>286</v>
      </c>
      <c r="R119" s="454">
        <v>32</v>
      </c>
      <c r="S119" s="482" t="s">
        <v>286</v>
      </c>
      <c r="T119" s="454">
        <v>10</v>
      </c>
    </row>
    <row r="120" spans="1:20">
      <c r="A120" s="482" t="s">
        <v>286</v>
      </c>
      <c r="B120" s="454">
        <v>32</v>
      </c>
      <c r="C120" s="491" t="s">
        <v>287</v>
      </c>
      <c r="D120" s="629">
        <v>0</v>
      </c>
      <c r="E120" s="483" t="s">
        <v>287</v>
      </c>
      <c r="F120" s="627">
        <v>3</v>
      </c>
      <c r="G120" s="483" t="s">
        <v>287</v>
      </c>
      <c r="H120" s="630">
        <v>16</v>
      </c>
      <c r="I120" s="483" t="s">
        <v>287</v>
      </c>
      <c r="J120" s="523">
        <v>3</v>
      </c>
      <c r="K120" s="483" t="s">
        <v>287</v>
      </c>
      <c r="L120" s="523">
        <v>2</v>
      </c>
      <c r="M120" s="482" t="s">
        <v>286</v>
      </c>
      <c r="N120" s="454">
        <v>38</v>
      </c>
      <c r="O120" s="482" t="s">
        <v>286</v>
      </c>
      <c r="P120" s="454">
        <v>2</v>
      </c>
      <c r="Q120" s="483" t="s">
        <v>287</v>
      </c>
      <c r="R120" s="483">
        <v>6</v>
      </c>
      <c r="S120" s="483" t="s">
        <v>287</v>
      </c>
      <c r="T120" s="483">
        <v>5</v>
      </c>
    </row>
    <row r="121" spans="1:20">
      <c r="A121" s="483" t="s">
        <v>287</v>
      </c>
      <c r="B121" s="524">
        <v>1</v>
      </c>
      <c r="C121" s="483" t="s">
        <v>301</v>
      </c>
      <c r="D121" s="452">
        <v>39</v>
      </c>
      <c r="E121" s="520" t="s">
        <v>313</v>
      </c>
      <c r="F121" s="452">
        <v>13</v>
      </c>
      <c r="G121" s="520" t="s">
        <v>313</v>
      </c>
      <c r="H121" s="452">
        <v>63</v>
      </c>
      <c r="I121" s="520" t="s">
        <v>313</v>
      </c>
      <c r="J121" s="452">
        <v>24</v>
      </c>
      <c r="K121" s="520" t="s">
        <v>313</v>
      </c>
      <c r="L121" s="452">
        <v>18</v>
      </c>
      <c r="M121" s="483" t="s">
        <v>287</v>
      </c>
      <c r="N121" s="483">
        <v>7</v>
      </c>
      <c r="O121" s="483" t="s">
        <v>287</v>
      </c>
      <c r="P121" s="483">
        <v>0</v>
      </c>
      <c r="Q121" s="483" t="s">
        <v>313</v>
      </c>
      <c r="R121" s="452">
        <v>9</v>
      </c>
      <c r="S121" s="483" t="s">
        <v>313</v>
      </c>
      <c r="T121" s="452">
        <v>36</v>
      </c>
    </row>
    <row r="122" spans="1:20">
      <c r="A122" s="491" t="s">
        <v>313</v>
      </c>
      <c r="B122" s="628">
        <v>25</v>
      </c>
      <c r="C122" s="491" t="s">
        <v>303</v>
      </c>
      <c r="D122" s="640">
        <v>10</v>
      </c>
      <c r="E122" s="575" t="s">
        <v>301</v>
      </c>
      <c r="F122" s="491">
        <v>10</v>
      </c>
      <c r="G122" s="575" t="s">
        <v>301</v>
      </c>
      <c r="H122" s="488">
        <v>101</v>
      </c>
      <c r="I122" s="575" t="s">
        <v>301</v>
      </c>
      <c r="J122" s="452">
        <v>64</v>
      </c>
      <c r="K122" s="483" t="s">
        <v>301</v>
      </c>
      <c r="L122" s="452">
        <v>51</v>
      </c>
      <c r="M122" s="483" t="s">
        <v>313</v>
      </c>
      <c r="N122" s="452">
        <v>23</v>
      </c>
      <c r="O122" s="483" t="s">
        <v>313</v>
      </c>
      <c r="P122" s="452">
        <v>6</v>
      </c>
      <c r="Q122" s="491" t="s">
        <v>301</v>
      </c>
      <c r="R122" s="488">
        <v>20</v>
      </c>
      <c r="S122" s="491" t="s">
        <v>301</v>
      </c>
      <c r="T122" s="488">
        <v>40</v>
      </c>
    </row>
    <row r="123" spans="1:20">
      <c r="A123" s="483" t="s">
        <v>301</v>
      </c>
      <c r="B123" s="452">
        <v>49</v>
      </c>
      <c r="C123" s="483" t="s">
        <v>290</v>
      </c>
      <c r="D123" s="452">
        <v>45</v>
      </c>
      <c r="E123" s="483" t="s">
        <v>303</v>
      </c>
      <c r="F123" s="486">
        <v>7</v>
      </c>
      <c r="G123" s="483" t="s">
        <v>303</v>
      </c>
      <c r="H123" s="452">
        <v>19</v>
      </c>
      <c r="I123" s="483" t="s">
        <v>303</v>
      </c>
      <c r="J123" s="641">
        <v>0</v>
      </c>
      <c r="K123" s="483" t="s">
        <v>303</v>
      </c>
      <c r="L123" s="640">
        <v>9</v>
      </c>
      <c r="M123" s="491" t="s">
        <v>301</v>
      </c>
      <c r="N123" s="491">
        <v>9</v>
      </c>
      <c r="O123" s="491" t="s">
        <v>301</v>
      </c>
      <c r="P123" s="488">
        <v>21</v>
      </c>
      <c r="Q123" s="483" t="s">
        <v>290</v>
      </c>
      <c r="R123" s="452">
        <v>8</v>
      </c>
      <c r="S123" s="483" t="s">
        <v>290</v>
      </c>
      <c r="T123" s="452">
        <v>10</v>
      </c>
    </row>
    <row r="124" spans="1:20">
      <c r="A124" s="483" t="s">
        <v>303</v>
      </c>
      <c r="B124" s="486">
        <v>14</v>
      </c>
      <c r="C124" s="483" t="s">
        <v>313</v>
      </c>
      <c r="D124" s="452">
        <v>23</v>
      </c>
      <c r="E124" s="483" t="s">
        <v>290</v>
      </c>
      <c r="F124" s="452">
        <v>10</v>
      </c>
      <c r="G124" s="483" t="s">
        <v>290</v>
      </c>
      <c r="H124" s="452">
        <v>41</v>
      </c>
      <c r="I124" s="483" t="s">
        <v>290</v>
      </c>
      <c r="J124" s="637">
        <v>32</v>
      </c>
      <c r="K124" s="527" t="s">
        <v>290</v>
      </c>
      <c r="L124" s="452">
        <v>22</v>
      </c>
      <c r="M124" s="483" t="s">
        <v>290</v>
      </c>
      <c r="N124" s="452">
        <v>11</v>
      </c>
      <c r="O124" s="483" t="s">
        <v>290</v>
      </c>
      <c r="P124" s="634">
        <v>11</v>
      </c>
      <c r="Q124" s="491" t="s">
        <v>310</v>
      </c>
      <c r="R124" s="491">
        <v>0</v>
      </c>
      <c r="S124" s="491" t="s">
        <v>310</v>
      </c>
      <c r="T124" s="491">
        <v>0</v>
      </c>
    </row>
    <row r="125" spans="1:20">
      <c r="A125" s="483" t="s">
        <v>290</v>
      </c>
      <c r="B125" s="452">
        <v>40</v>
      </c>
      <c r="C125" s="483" t="s">
        <v>309</v>
      </c>
      <c r="D125" s="483">
        <v>1</v>
      </c>
      <c r="E125" s="483" t="s">
        <v>310</v>
      </c>
      <c r="F125" s="483">
        <v>6</v>
      </c>
      <c r="G125" s="483" t="s">
        <v>310</v>
      </c>
      <c r="H125" s="452">
        <v>5</v>
      </c>
      <c r="I125" s="483" t="s">
        <v>310</v>
      </c>
      <c r="J125" s="591">
        <v>0</v>
      </c>
      <c r="K125" s="524" t="s">
        <v>310</v>
      </c>
      <c r="L125" s="483">
        <v>4</v>
      </c>
      <c r="M125" s="483" t="s">
        <v>310</v>
      </c>
      <c r="N125" s="491">
        <v>0</v>
      </c>
      <c r="O125" s="483" t="s">
        <v>310</v>
      </c>
      <c r="P125" s="576">
        <v>0</v>
      </c>
      <c r="Q125" s="524" t="s">
        <v>309</v>
      </c>
      <c r="R125" s="483">
        <v>1</v>
      </c>
      <c r="S125" s="483" t="s">
        <v>309</v>
      </c>
      <c r="T125" s="483">
        <v>1</v>
      </c>
    </row>
    <row r="126" spans="1:20">
      <c r="A126" s="483" t="s">
        <v>310</v>
      </c>
      <c r="B126" s="483">
        <v>2</v>
      </c>
      <c r="C126" s="483" t="s">
        <v>311</v>
      </c>
      <c r="D126" s="483">
        <v>4</v>
      </c>
      <c r="E126" s="483" t="s">
        <v>309</v>
      </c>
      <c r="F126" s="483">
        <v>1</v>
      </c>
      <c r="G126" s="483" t="s">
        <v>309</v>
      </c>
      <c r="H126" s="453">
        <v>0</v>
      </c>
      <c r="I126" s="483" t="s">
        <v>309</v>
      </c>
      <c r="J126" s="591">
        <v>4</v>
      </c>
      <c r="K126" s="524" t="s">
        <v>309</v>
      </c>
      <c r="L126" s="483">
        <v>0</v>
      </c>
      <c r="M126" s="524" t="s">
        <v>309</v>
      </c>
      <c r="N126" s="483">
        <v>0</v>
      </c>
      <c r="O126" s="524" t="s">
        <v>309</v>
      </c>
      <c r="P126" s="491">
        <v>1</v>
      </c>
      <c r="Q126" s="527" t="s">
        <v>311</v>
      </c>
      <c r="R126" s="483">
        <v>7</v>
      </c>
      <c r="S126" s="483" t="s">
        <v>311</v>
      </c>
      <c r="T126" s="483">
        <v>5</v>
      </c>
    </row>
    <row r="127" spans="1:20">
      <c r="A127" s="483" t="s">
        <v>309</v>
      </c>
      <c r="B127" s="483">
        <v>4</v>
      </c>
      <c r="C127" s="483" t="s">
        <v>315</v>
      </c>
      <c r="D127" s="485">
        <v>4</v>
      </c>
      <c r="E127" s="483" t="s">
        <v>311</v>
      </c>
      <c r="F127" s="483">
        <v>5</v>
      </c>
      <c r="G127" s="483" t="s">
        <v>311</v>
      </c>
      <c r="H127" s="452">
        <v>4</v>
      </c>
      <c r="I127" s="483" t="s">
        <v>311</v>
      </c>
      <c r="J127" s="634">
        <v>9</v>
      </c>
      <c r="K127" s="524" t="s">
        <v>311</v>
      </c>
      <c r="L127" s="483">
        <v>8</v>
      </c>
      <c r="M127" s="524" t="s">
        <v>311</v>
      </c>
      <c r="N127" s="483">
        <v>1</v>
      </c>
      <c r="O127" s="524" t="s">
        <v>311</v>
      </c>
      <c r="P127" s="483">
        <v>3</v>
      </c>
      <c r="Q127" s="483" t="s">
        <v>315</v>
      </c>
      <c r="R127" s="486">
        <v>0</v>
      </c>
      <c r="S127" s="483" t="s">
        <v>315</v>
      </c>
      <c r="T127" s="486">
        <v>1</v>
      </c>
    </row>
    <row r="128" spans="1:20">
      <c r="A128" s="483" t="s">
        <v>311</v>
      </c>
      <c r="B128" s="452">
        <v>15</v>
      </c>
      <c r="C128" s="403" t="s">
        <v>316</v>
      </c>
      <c r="D128" s="632">
        <v>24</v>
      </c>
      <c r="E128" s="483" t="s">
        <v>315</v>
      </c>
      <c r="F128" s="485">
        <v>0</v>
      </c>
      <c r="G128" s="483" t="s">
        <v>315</v>
      </c>
      <c r="H128" s="485">
        <v>5</v>
      </c>
      <c r="I128" s="483" t="s">
        <v>315</v>
      </c>
      <c r="J128" s="636">
        <v>0</v>
      </c>
      <c r="K128" s="483" t="s">
        <v>315</v>
      </c>
      <c r="L128" s="485">
        <v>0</v>
      </c>
      <c r="M128" s="483" t="s">
        <v>315</v>
      </c>
      <c r="N128" s="486">
        <v>0</v>
      </c>
      <c r="O128" s="483" t="s">
        <v>315</v>
      </c>
      <c r="P128" s="486">
        <v>0</v>
      </c>
      <c r="Q128" s="403" t="s">
        <v>316</v>
      </c>
      <c r="R128" s="452">
        <v>10</v>
      </c>
      <c r="S128" s="403" t="s">
        <v>316</v>
      </c>
      <c r="T128" s="452">
        <v>7</v>
      </c>
    </row>
    <row r="129" spans="1:20">
      <c r="A129" s="483" t="s">
        <v>315</v>
      </c>
      <c r="B129" s="485">
        <v>2</v>
      </c>
      <c r="C129" s="483" t="s">
        <v>292</v>
      </c>
      <c r="D129" s="452">
        <v>11</v>
      </c>
      <c r="E129" s="403" t="s">
        <v>316</v>
      </c>
      <c r="F129" s="633">
        <v>37</v>
      </c>
      <c r="G129" s="403" t="s">
        <v>316</v>
      </c>
      <c r="H129" s="452">
        <v>12</v>
      </c>
      <c r="I129" s="403" t="s">
        <v>316</v>
      </c>
      <c r="J129" s="634">
        <v>41</v>
      </c>
      <c r="K129" s="403" t="s">
        <v>316</v>
      </c>
      <c r="L129" s="633">
        <v>3</v>
      </c>
      <c r="M129" s="403" t="s">
        <v>316</v>
      </c>
      <c r="N129" s="633">
        <v>8</v>
      </c>
      <c r="O129" s="403" t="s">
        <v>316</v>
      </c>
      <c r="P129" s="452">
        <v>3</v>
      </c>
      <c r="Q129" s="524" t="s">
        <v>292</v>
      </c>
      <c r="R129" s="452">
        <v>11</v>
      </c>
      <c r="S129" s="524" t="s">
        <v>292</v>
      </c>
      <c r="T129" s="452">
        <v>19</v>
      </c>
    </row>
    <row r="130" spans="1:20">
      <c r="A130" s="403" t="s">
        <v>316</v>
      </c>
      <c r="B130" s="632">
        <v>13</v>
      </c>
      <c r="C130" s="483" t="s">
        <v>293</v>
      </c>
      <c r="D130" s="452">
        <v>3</v>
      </c>
      <c r="E130" s="483" t="s">
        <v>292</v>
      </c>
      <c r="F130" s="452">
        <v>54</v>
      </c>
      <c r="G130" s="483" t="s">
        <v>292</v>
      </c>
      <c r="H130" s="452">
        <v>10</v>
      </c>
      <c r="I130" s="483" t="s">
        <v>292</v>
      </c>
      <c r="J130" s="634">
        <v>82</v>
      </c>
      <c r="K130" s="524" t="s">
        <v>292</v>
      </c>
      <c r="L130" s="452">
        <v>8</v>
      </c>
      <c r="M130" s="524" t="s">
        <v>292</v>
      </c>
      <c r="N130" s="452">
        <v>8</v>
      </c>
      <c r="O130" s="524" t="s">
        <v>292</v>
      </c>
      <c r="P130" s="452">
        <v>2</v>
      </c>
      <c r="Q130" s="524" t="s">
        <v>293</v>
      </c>
      <c r="R130" s="632">
        <v>0</v>
      </c>
      <c r="S130" s="524" t="s">
        <v>293</v>
      </c>
      <c r="T130" s="632">
        <v>2</v>
      </c>
    </row>
    <row r="131" spans="1:20">
      <c r="A131" s="523" t="s">
        <v>292</v>
      </c>
      <c r="B131" s="630">
        <v>14</v>
      </c>
      <c r="C131" s="526"/>
      <c r="D131" s="526"/>
      <c r="E131" s="483" t="s">
        <v>293</v>
      </c>
      <c r="F131" s="452">
        <v>4</v>
      </c>
      <c r="G131" s="483" t="s">
        <v>293</v>
      </c>
      <c r="H131" s="631">
        <v>0</v>
      </c>
      <c r="I131" s="483" t="s">
        <v>293</v>
      </c>
      <c r="J131" s="635">
        <v>0</v>
      </c>
      <c r="K131" s="524" t="s">
        <v>293</v>
      </c>
      <c r="L131" s="452">
        <v>3</v>
      </c>
      <c r="M131" s="524" t="s">
        <v>293</v>
      </c>
      <c r="N131" s="452">
        <v>2</v>
      </c>
      <c r="O131" s="524" t="s">
        <v>293</v>
      </c>
      <c r="P131" s="632">
        <v>3</v>
      </c>
      <c r="Q131" s="528"/>
      <c r="R131" s="403"/>
      <c r="S131" s="403"/>
      <c r="T131" s="484"/>
    </row>
    <row r="132" spans="1:20">
      <c r="A132" s="483" t="s">
        <v>293</v>
      </c>
      <c r="B132" s="452">
        <v>11</v>
      </c>
      <c r="C132" s="403"/>
      <c r="D132" s="403"/>
      <c r="E132" s="528"/>
      <c r="F132" s="528"/>
      <c r="G132" s="403"/>
      <c r="H132" s="403"/>
      <c r="I132" s="403"/>
      <c r="J132" s="528"/>
      <c r="K132" s="528"/>
      <c r="L132" s="403"/>
      <c r="M132" s="528"/>
      <c r="N132" s="403"/>
      <c r="O132" s="403"/>
      <c r="P132" s="526"/>
      <c r="Q132" s="592"/>
      <c r="R132" s="403"/>
      <c r="S132" s="403"/>
      <c r="T132" s="403"/>
    </row>
    <row r="133" spans="1:20">
      <c r="A133" s="403"/>
      <c r="B133" s="403"/>
      <c r="C133" s="403"/>
      <c r="D133" s="403"/>
      <c r="E133" s="528"/>
      <c r="F133" s="528"/>
      <c r="G133" s="403"/>
      <c r="H133" s="403"/>
      <c r="I133" s="403"/>
      <c r="J133" s="528"/>
      <c r="K133" s="528"/>
      <c r="L133" s="403"/>
      <c r="M133" s="528"/>
      <c r="N133" s="403"/>
      <c r="O133" s="403"/>
      <c r="P133" s="403"/>
      <c r="Q133" s="528"/>
      <c r="R133" s="403"/>
      <c r="S133" s="403"/>
      <c r="T133" s="403"/>
    </row>
    <row r="134" spans="1:20">
      <c r="A134" s="521" t="s">
        <v>294</v>
      </c>
      <c r="B134" s="521">
        <f>SUM(B119:B132)</f>
        <v>270</v>
      </c>
      <c r="C134" s="521" t="s">
        <v>294</v>
      </c>
      <c r="D134" s="521">
        <f>SUM(D119:D130)</f>
        <v>180</v>
      </c>
      <c r="E134" s="577" t="s">
        <v>294</v>
      </c>
      <c r="F134" s="448">
        <f>SUM(F119:F133)</f>
        <v>186</v>
      </c>
      <c r="G134" s="521" t="s">
        <v>294</v>
      </c>
      <c r="H134" s="521">
        <f>SUM(H119:H133)</f>
        <v>304</v>
      </c>
      <c r="I134" s="587" t="s">
        <v>294</v>
      </c>
      <c r="J134" s="521">
        <f>SUM(J119:J133)</f>
        <v>311</v>
      </c>
      <c r="K134" s="521" t="s">
        <v>294</v>
      </c>
      <c r="L134" s="521">
        <f>SUM(L119:L133)</f>
        <v>143</v>
      </c>
      <c r="M134" s="521" t="s">
        <v>294</v>
      </c>
      <c r="N134" s="521">
        <f>SUM(N119:N131)</f>
        <v>113</v>
      </c>
      <c r="O134" s="521" t="s">
        <v>294</v>
      </c>
      <c r="P134" s="521">
        <f>SUM(P119:P130)</f>
        <v>49</v>
      </c>
      <c r="Q134" s="521" t="s">
        <v>294</v>
      </c>
      <c r="R134" s="521">
        <f>SUM(R119:R129)</f>
        <v>104</v>
      </c>
      <c r="S134" s="521" t="s">
        <v>294</v>
      </c>
      <c r="T134" s="521">
        <f>SUM(T119:T129)</f>
        <v>134</v>
      </c>
    </row>
    <row r="135" spans="1:20" ht="12" customHeight="1">
      <c r="A135" s="1517">
        <v>6248.25</v>
      </c>
      <c r="B135" s="1517"/>
      <c r="C135" s="1517">
        <v>4145.16</v>
      </c>
      <c r="D135" s="1517"/>
      <c r="E135" s="1517">
        <v>2986.68</v>
      </c>
      <c r="F135" s="1518"/>
      <c r="G135" s="1518">
        <v>9557.6</v>
      </c>
      <c r="H135" s="1518"/>
      <c r="I135" s="1517">
        <v>4696.1099999999997</v>
      </c>
      <c r="J135" s="1517"/>
      <c r="K135" s="1517">
        <v>3465.44</v>
      </c>
      <c r="L135" s="1517"/>
      <c r="M135" s="1517">
        <v>3183.72</v>
      </c>
      <c r="N135" s="1517"/>
      <c r="O135" s="1517">
        <v>1140.78</v>
      </c>
      <c r="P135" s="1517"/>
      <c r="Q135" s="1517">
        <v>3709.21</v>
      </c>
      <c r="R135" s="1517"/>
      <c r="S135" s="1517">
        <v>4079.65</v>
      </c>
      <c r="T135" s="1517"/>
    </row>
    <row r="137" spans="1:20">
      <c r="A137" s="404" t="s">
        <v>295</v>
      </c>
      <c r="B137" s="403">
        <f>B134+D134+F134+H134+J134</f>
        <v>1251</v>
      </c>
      <c r="C137" s="404" t="s">
        <v>296</v>
      </c>
      <c r="D137" s="415">
        <f>A135+C135+E135+G135+I135</f>
        <v>27633.800000000003</v>
      </c>
    </row>
    <row r="138" spans="1:20">
      <c r="A138" s="404" t="s">
        <v>297</v>
      </c>
      <c r="B138" s="403">
        <f>L134+P134+R134+T134+N134</f>
        <v>543</v>
      </c>
      <c r="C138" s="404" t="s">
        <v>298</v>
      </c>
      <c r="D138" s="415">
        <f>K135+M135+Q135+S135+O135</f>
        <v>15578.8</v>
      </c>
    </row>
    <row r="139" spans="1:20">
      <c r="A139" s="404" t="s">
        <v>299</v>
      </c>
      <c r="B139" s="403">
        <f>B137+B138</f>
        <v>1794</v>
      </c>
      <c r="C139" s="404" t="s">
        <v>299</v>
      </c>
      <c r="D139" s="415">
        <f>D137+D138</f>
        <v>43212.600000000006</v>
      </c>
    </row>
    <row r="142" spans="1:20">
      <c r="A142" s="1521" t="s">
        <v>317</v>
      </c>
      <c r="B142" s="1521"/>
      <c r="C142" s="1521"/>
      <c r="D142" s="1521"/>
      <c r="E142" s="1521"/>
      <c r="F142" s="1521"/>
      <c r="G142" s="1521"/>
      <c r="H142" s="1521"/>
      <c r="I142" s="1521"/>
      <c r="J142" s="1521"/>
      <c r="K142" s="1521"/>
      <c r="L142" s="1521"/>
      <c r="M142" s="1521"/>
      <c r="N142" s="1521"/>
      <c r="O142" s="1521"/>
      <c r="P142" s="1521"/>
      <c r="Q142" s="1521"/>
      <c r="R142" s="1521"/>
      <c r="S142" s="1521"/>
      <c r="T142" s="1521"/>
    </row>
    <row r="143" spans="1:20">
      <c r="A143" s="1521"/>
      <c r="B143" s="1521"/>
      <c r="C143" s="1521"/>
      <c r="D143" s="1521"/>
      <c r="E143" s="1521"/>
      <c r="F143" s="1521"/>
      <c r="G143" s="1521"/>
      <c r="H143" s="1521"/>
      <c r="I143" s="1521"/>
      <c r="J143" s="1521"/>
      <c r="K143" s="1521"/>
      <c r="L143" s="1521"/>
      <c r="M143" s="1521"/>
      <c r="N143" s="1521"/>
      <c r="O143" s="1521"/>
      <c r="P143" s="1521"/>
      <c r="Q143" s="1521"/>
      <c r="R143" s="1521"/>
      <c r="S143" s="1521"/>
      <c r="T143" s="1521"/>
    </row>
    <row r="144" spans="1:20" ht="18">
      <c r="A144" s="1523" t="s">
        <v>54</v>
      </c>
      <c r="B144" s="1523"/>
      <c r="C144" s="1523" t="s">
        <v>277</v>
      </c>
      <c r="D144" s="1522"/>
      <c r="E144" s="1523" t="s">
        <v>278</v>
      </c>
      <c r="F144" s="1523"/>
      <c r="G144" s="1523" t="s">
        <v>279</v>
      </c>
      <c r="H144" s="1523"/>
      <c r="I144" s="1523" t="s">
        <v>280</v>
      </c>
      <c r="J144" s="1523"/>
      <c r="K144" s="1523" t="s">
        <v>281</v>
      </c>
      <c r="L144" s="1523"/>
      <c r="M144" s="1523" t="s">
        <v>282</v>
      </c>
      <c r="N144" s="1523"/>
      <c r="O144" s="1523" t="s">
        <v>283</v>
      </c>
      <c r="P144" s="1523"/>
      <c r="Q144" s="1523" t="s">
        <v>284</v>
      </c>
      <c r="R144" s="1523"/>
      <c r="S144" s="1523" t="s">
        <v>36</v>
      </c>
      <c r="T144" s="1523"/>
    </row>
    <row r="145" spans="1:20">
      <c r="A145" s="481" t="s">
        <v>285</v>
      </c>
      <c r="B145" s="682">
        <v>52</v>
      </c>
      <c r="C145" s="522" t="s">
        <v>286</v>
      </c>
      <c r="D145" s="485">
        <v>2</v>
      </c>
      <c r="E145" s="522" t="s">
        <v>286</v>
      </c>
      <c r="F145" s="485">
        <v>20</v>
      </c>
      <c r="G145" s="522" t="s">
        <v>286</v>
      </c>
      <c r="H145" s="485">
        <v>4</v>
      </c>
      <c r="I145" s="522" t="s">
        <v>286</v>
      </c>
      <c r="J145" s="452">
        <v>70</v>
      </c>
      <c r="K145" s="522" t="s">
        <v>286</v>
      </c>
      <c r="L145" s="453">
        <v>8</v>
      </c>
      <c r="M145" s="481" t="s">
        <v>285</v>
      </c>
      <c r="N145" s="682">
        <v>6</v>
      </c>
      <c r="O145" s="481" t="s">
        <v>285</v>
      </c>
      <c r="P145" s="682">
        <v>6</v>
      </c>
      <c r="Q145" s="482" t="s">
        <v>286</v>
      </c>
      <c r="R145" s="490">
        <v>28</v>
      </c>
      <c r="S145" s="482" t="s">
        <v>286</v>
      </c>
      <c r="T145" s="454">
        <v>0</v>
      </c>
    </row>
    <row r="146" spans="1:20">
      <c r="A146" s="482" t="s">
        <v>286</v>
      </c>
      <c r="B146" s="451">
        <v>44</v>
      </c>
      <c r="C146" s="640" t="s">
        <v>287</v>
      </c>
      <c r="D146" s="683">
        <v>0</v>
      </c>
      <c r="E146" s="483" t="s">
        <v>287</v>
      </c>
      <c r="F146" s="523">
        <v>4</v>
      </c>
      <c r="G146" s="483" t="s">
        <v>287</v>
      </c>
      <c r="H146" s="523">
        <v>14</v>
      </c>
      <c r="I146" s="483" t="s">
        <v>287</v>
      </c>
      <c r="J146" s="523">
        <v>3</v>
      </c>
      <c r="K146" s="483" t="s">
        <v>287</v>
      </c>
      <c r="L146" s="627">
        <v>1</v>
      </c>
      <c r="M146" s="482" t="s">
        <v>286</v>
      </c>
      <c r="N146" s="489">
        <v>34</v>
      </c>
      <c r="O146" s="482" t="s">
        <v>286</v>
      </c>
      <c r="P146" s="489">
        <v>0</v>
      </c>
      <c r="Q146" s="483" t="s">
        <v>287</v>
      </c>
      <c r="R146" s="453">
        <v>14</v>
      </c>
      <c r="S146" s="483" t="s">
        <v>287</v>
      </c>
      <c r="T146" s="453">
        <v>6</v>
      </c>
    </row>
    <row r="147" spans="1:20">
      <c r="A147" s="483" t="s">
        <v>287</v>
      </c>
      <c r="B147" s="545">
        <v>3</v>
      </c>
      <c r="C147" s="640" t="s">
        <v>303</v>
      </c>
      <c r="D147" s="640">
        <v>10</v>
      </c>
      <c r="E147" s="520" t="s">
        <v>313</v>
      </c>
      <c r="F147" s="485">
        <v>3</v>
      </c>
      <c r="G147" s="520" t="s">
        <v>313</v>
      </c>
      <c r="H147" s="485">
        <v>14</v>
      </c>
      <c r="I147" s="520" t="s">
        <v>313</v>
      </c>
      <c r="J147" s="485">
        <v>9</v>
      </c>
      <c r="K147" s="520" t="s">
        <v>313</v>
      </c>
      <c r="L147" s="485">
        <v>6</v>
      </c>
      <c r="M147" s="483" t="s">
        <v>287</v>
      </c>
      <c r="N147" s="453">
        <v>8</v>
      </c>
      <c r="O147" s="483" t="s">
        <v>287</v>
      </c>
      <c r="P147" s="453">
        <v>3</v>
      </c>
      <c r="Q147" s="483" t="s">
        <v>313</v>
      </c>
      <c r="R147" s="485">
        <v>3</v>
      </c>
      <c r="S147" s="483" t="s">
        <v>313</v>
      </c>
      <c r="T147" s="485">
        <v>6</v>
      </c>
    </row>
    <row r="148" spans="1:20">
      <c r="A148" s="491" t="s">
        <v>313</v>
      </c>
      <c r="B148" s="691">
        <v>5</v>
      </c>
      <c r="C148" s="483" t="s">
        <v>290</v>
      </c>
      <c r="D148" s="485">
        <v>5</v>
      </c>
      <c r="E148" s="486" t="s">
        <v>303</v>
      </c>
      <c r="F148" s="486">
        <v>7</v>
      </c>
      <c r="G148" s="486" t="s">
        <v>303</v>
      </c>
      <c r="H148" s="486">
        <v>19</v>
      </c>
      <c r="I148" s="486" t="s">
        <v>303</v>
      </c>
      <c r="J148" s="641">
        <v>0</v>
      </c>
      <c r="K148" s="486" t="s">
        <v>303</v>
      </c>
      <c r="L148" s="640">
        <v>9</v>
      </c>
      <c r="M148" s="483" t="s">
        <v>313</v>
      </c>
      <c r="N148" s="483">
        <v>15</v>
      </c>
      <c r="O148" s="483" t="s">
        <v>313</v>
      </c>
      <c r="P148" s="485">
        <v>4</v>
      </c>
      <c r="Q148" s="483" t="s">
        <v>290</v>
      </c>
      <c r="R148" s="485">
        <v>1</v>
      </c>
      <c r="S148" s="483" t="s">
        <v>290</v>
      </c>
      <c r="T148" s="485">
        <v>6</v>
      </c>
    </row>
    <row r="149" spans="1:20">
      <c r="A149" s="486" t="s">
        <v>303</v>
      </c>
      <c r="B149" s="486">
        <v>14</v>
      </c>
      <c r="C149" s="483" t="s">
        <v>313</v>
      </c>
      <c r="D149" s="485">
        <v>15</v>
      </c>
      <c r="E149" s="483" t="s">
        <v>290</v>
      </c>
      <c r="F149" s="485">
        <v>2</v>
      </c>
      <c r="G149" s="483" t="s">
        <v>290</v>
      </c>
      <c r="H149" s="485">
        <v>13</v>
      </c>
      <c r="I149" s="483" t="s">
        <v>290</v>
      </c>
      <c r="J149" s="694">
        <v>14</v>
      </c>
      <c r="K149" s="527" t="s">
        <v>290</v>
      </c>
      <c r="L149" s="485">
        <v>3</v>
      </c>
      <c r="M149" s="483" t="s">
        <v>290</v>
      </c>
      <c r="N149" s="483">
        <v>3</v>
      </c>
      <c r="O149" s="483" t="s">
        <v>290</v>
      </c>
      <c r="P149" s="690">
        <v>2</v>
      </c>
      <c r="Q149" s="640" t="s">
        <v>310</v>
      </c>
      <c r="R149" s="640"/>
      <c r="S149" s="491" t="s">
        <v>310</v>
      </c>
      <c r="T149" s="697">
        <v>9</v>
      </c>
    </row>
    <row r="150" spans="1:20">
      <c r="A150" s="483" t="s">
        <v>290</v>
      </c>
      <c r="B150" s="485">
        <v>7</v>
      </c>
      <c r="C150" s="486" t="s">
        <v>309</v>
      </c>
      <c r="D150" s="486">
        <v>0</v>
      </c>
      <c r="E150" s="483" t="s">
        <v>310</v>
      </c>
      <c r="F150" s="483">
        <v>41</v>
      </c>
      <c r="G150" s="483" t="s">
        <v>310</v>
      </c>
      <c r="H150" s="483">
        <v>112</v>
      </c>
      <c r="I150" s="483" t="s">
        <v>310</v>
      </c>
      <c r="J150" s="591">
        <v>77</v>
      </c>
      <c r="K150" s="524" t="s">
        <v>310</v>
      </c>
      <c r="L150" s="453">
        <v>28</v>
      </c>
      <c r="M150" s="486" t="s">
        <v>310</v>
      </c>
      <c r="N150" s="640">
        <v>0</v>
      </c>
      <c r="O150" s="486" t="s">
        <v>310</v>
      </c>
      <c r="P150" s="680"/>
      <c r="Q150" s="681" t="s">
        <v>309</v>
      </c>
      <c r="R150" s="486"/>
      <c r="S150" s="486" t="s">
        <v>309</v>
      </c>
      <c r="T150" s="486"/>
    </row>
    <row r="151" spans="1:20">
      <c r="A151" s="483" t="s">
        <v>310</v>
      </c>
      <c r="B151" s="452">
        <v>40</v>
      </c>
      <c r="C151" s="483" t="s">
        <v>315</v>
      </c>
      <c r="D151" s="453">
        <v>22</v>
      </c>
      <c r="E151" s="486" t="s">
        <v>309</v>
      </c>
      <c r="F151" s="486">
        <v>0</v>
      </c>
      <c r="G151" s="486" t="s">
        <v>309</v>
      </c>
      <c r="H151" s="486">
        <v>0</v>
      </c>
      <c r="I151" s="486" t="s">
        <v>309</v>
      </c>
      <c r="J151" s="591">
        <v>0</v>
      </c>
      <c r="K151" s="681" t="s">
        <v>309</v>
      </c>
      <c r="L151" s="486">
        <v>0</v>
      </c>
      <c r="M151" s="681" t="s">
        <v>309</v>
      </c>
      <c r="N151" s="486"/>
      <c r="O151" s="681" t="s">
        <v>309</v>
      </c>
      <c r="P151" s="640"/>
      <c r="Q151" s="486" t="s">
        <v>315</v>
      </c>
      <c r="R151" s="486">
        <v>0</v>
      </c>
      <c r="S151" s="486" t="s">
        <v>315</v>
      </c>
      <c r="T151" s="486">
        <v>1</v>
      </c>
    </row>
    <row r="152" spans="1:20">
      <c r="A152" s="486" t="s">
        <v>309</v>
      </c>
      <c r="B152" s="486">
        <v>0</v>
      </c>
      <c r="C152" s="484" t="s">
        <v>316</v>
      </c>
      <c r="D152" s="632">
        <v>42</v>
      </c>
      <c r="E152" s="483" t="s">
        <v>315</v>
      </c>
      <c r="F152" s="453">
        <v>0</v>
      </c>
      <c r="G152" s="483" t="s">
        <v>315</v>
      </c>
      <c r="H152" s="453">
        <v>7</v>
      </c>
      <c r="I152" s="483" t="s">
        <v>315</v>
      </c>
      <c r="J152" s="695">
        <v>1</v>
      </c>
      <c r="K152" s="483" t="s">
        <v>315</v>
      </c>
      <c r="L152" s="483">
        <v>3</v>
      </c>
      <c r="M152" s="486" t="s">
        <v>315</v>
      </c>
      <c r="N152" s="486">
        <v>0</v>
      </c>
      <c r="O152" s="486" t="s">
        <v>315</v>
      </c>
      <c r="P152" s="486">
        <v>0</v>
      </c>
      <c r="Q152" s="403" t="s">
        <v>316</v>
      </c>
      <c r="R152" s="483">
        <v>19</v>
      </c>
      <c r="S152" s="403" t="s">
        <v>316</v>
      </c>
      <c r="T152" s="483">
        <v>9</v>
      </c>
    </row>
    <row r="153" spans="1:20">
      <c r="A153" s="483" t="s">
        <v>315</v>
      </c>
      <c r="B153" s="453">
        <v>5</v>
      </c>
      <c r="C153" s="483" t="s">
        <v>292</v>
      </c>
      <c r="D153" s="485">
        <v>3</v>
      </c>
      <c r="E153" s="403" t="s">
        <v>316</v>
      </c>
      <c r="F153" s="589">
        <v>38</v>
      </c>
      <c r="G153" s="403" t="s">
        <v>316</v>
      </c>
      <c r="H153" s="483">
        <v>12</v>
      </c>
      <c r="I153" s="403" t="s">
        <v>316</v>
      </c>
      <c r="J153" s="591">
        <v>40</v>
      </c>
      <c r="K153" s="403" t="s">
        <v>316</v>
      </c>
      <c r="L153" s="696">
        <v>28</v>
      </c>
      <c r="M153" s="403" t="s">
        <v>316</v>
      </c>
      <c r="N153" s="589">
        <v>14</v>
      </c>
      <c r="O153" s="403" t="s">
        <v>316</v>
      </c>
      <c r="P153" s="483">
        <v>19</v>
      </c>
      <c r="Q153" s="524" t="s">
        <v>292</v>
      </c>
      <c r="R153" s="483">
        <v>5</v>
      </c>
      <c r="S153" s="524" t="s">
        <v>292</v>
      </c>
      <c r="T153" s="483">
        <v>3</v>
      </c>
    </row>
    <row r="154" spans="1:20" ht="24">
      <c r="A154" s="403" t="s">
        <v>316</v>
      </c>
      <c r="B154" s="632">
        <v>4</v>
      </c>
      <c r="C154" s="483" t="s">
        <v>318</v>
      </c>
      <c r="D154" s="453">
        <v>0</v>
      </c>
      <c r="E154" s="483" t="s">
        <v>292</v>
      </c>
      <c r="F154" s="485">
        <v>17</v>
      </c>
      <c r="G154" s="483" t="s">
        <v>292</v>
      </c>
      <c r="H154" s="485">
        <v>0</v>
      </c>
      <c r="I154" s="483" t="s">
        <v>292</v>
      </c>
      <c r="J154" s="690">
        <v>1</v>
      </c>
      <c r="K154" s="524" t="s">
        <v>292</v>
      </c>
      <c r="L154" s="483">
        <v>3</v>
      </c>
      <c r="M154" s="524" t="s">
        <v>292</v>
      </c>
      <c r="N154" s="483">
        <v>4</v>
      </c>
      <c r="O154" s="524" t="s">
        <v>292</v>
      </c>
      <c r="P154" s="483">
        <v>0</v>
      </c>
      <c r="Q154" s="524"/>
      <c r="R154" s="484"/>
      <c r="S154" s="524"/>
      <c r="T154" s="484"/>
    </row>
    <row r="155" spans="1:20" ht="24">
      <c r="A155" s="523" t="s">
        <v>292</v>
      </c>
      <c r="B155" s="689">
        <v>11</v>
      </c>
      <c r="C155" s="526"/>
      <c r="D155" s="526"/>
      <c r="E155" s="483" t="s">
        <v>318</v>
      </c>
      <c r="F155" s="595">
        <v>4</v>
      </c>
      <c r="G155" s="483" t="s">
        <v>318</v>
      </c>
      <c r="H155" s="692">
        <v>8</v>
      </c>
      <c r="I155" s="483" t="s">
        <v>318</v>
      </c>
      <c r="J155" s="693">
        <v>1</v>
      </c>
      <c r="K155" s="483" t="s">
        <v>318</v>
      </c>
      <c r="L155" s="453">
        <v>9</v>
      </c>
      <c r="M155" s="524"/>
      <c r="N155" s="483"/>
      <c r="O155" s="524"/>
      <c r="P155" s="484"/>
      <c r="Q155" s="528"/>
      <c r="R155" s="403"/>
      <c r="S155" s="403"/>
      <c r="T155" s="484"/>
    </row>
    <row r="156" spans="1:20">
      <c r="A156" s="483" t="s">
        <v>318</v>
      </c>
      <c r="B156" s="453">
        <v>10</v>
      </c>
      <c r="C156" s="403"/>
      <c r="D156" s="403"/>
      <c r="E156" s="528"/>
      <c r="F156" s="528"/>
      <c r="G156" s="403"/>
      <c r="H156" s="484"/>
      <c r="I156" s="403"/>
      <c r="J156" s="528"/>
      <c r="K156" s="528"/>
      <c r="L156" s="403"/>
      <c r="M156" s="528"/>
      <c r="N156" s="403"/>
      <c r="O156" s="403"/>
      <c r="P156" s="526"/>
      <c r="Q156" s="592"/>
      <c r="R156" s="403"/>
      <c r="S156" s="403"/>
      <c r="T156" s="403"/>
    </row>
    <row r="157" spans="1:20">
      <c r="A157" s="403"/>
      <c r="B157" s="403"/>
      <c r="C157" s="403"/>
      <c r="D157" s="403"/>
      <c r="E157" s="528"/>
      <c r="F157" s="528"/>
      <c r="G157" s="403"/>
      <c r="H157" s="403"/>
      <c r="I157" s="403"/>
      <c r="J157" s="528"/>
      <c r="K157" s="528"/>
      <c r="L157" s="403"/>
      <c r="M157" s="528"/>
      <c r="N157" s="403"/>
      <c r="O157" s="403"/>
      <c r="P157" s="403"/>
      <c r="Q157" s="528"/>
      <c r="R157" s="403"/>
      <c r="S157" s="403"/>
      <c r="T157" s="403"/>
    </row>
    <row r="158" spans="1:20">
      <c r="A158" s="521" t="s">
        <v>294</v>
      </c>
      <c r="B158" s="521">
        <f>SUM(B145:B156)</f>
        <v>195</v>
      </c>
      <c r="C158" s="521" t="s">
        <v>294</v>
      </c>
      <c r="D158" s="521">
        <f>SUM(D145:D154)</f>
        <v>99</v>
      </c>
      <c r="E158" s="577" t="s">
        <v>294</v>
      </c>
      <c r="F158" s="448">
        <f>SUM(F145:F157)</f>
        <v>136</v>
      </c>
      <c r="G158" s="521" t="s">
        <v>294</v>
      </c>
      <c r="H158" s="521">
        <f>SUM(H145:H157)</f>
        <v>203</v>
      </c>
      <c r="I158" s="587" t="s">
        <v>294</v>
      </c>
      <c r="J158" s="521">
        <f>SUM(J145:J157)</f>
        <v>216</v>
      </c>
      <c r="K158" s="521" t="s">
        <v>294</v>
      </c>
      <c r="L158" s="521">
        <f>SUM(L145:L157)</f>
        <v>98</v>
      </c>
      <c r="M158" s="521" t="s">
        <v>294</v>
      </c>
      <c r="N158" s="521">
        <f>SUM(N145:N155)</f>
        <v>84</v>
      </c>
      <c r="O158" s="521" t="s">
        <v>294</v>
      </c>
      <c r="P158" s="521">
        <f>SUM(P145:P154)</f>
        <v>34</v>
      </c>
      <c r="Q158" s="521" t="s">
        <v>294</v>
      </c>
      <c r="R158" s="521">
        <f>SUM(R145:R153)</f>
        <v>70</v>
      </c>
      <c r="S158" s="521" t="s">
        <v>294</v>
      </c>
      <c r="T158" s="521">
        <f>SUM(T145:T153)</f>
        <v>40</v>
      </c>
    </row>
    <row r="159" spans="1:20">
      <c r="A159" s="1517">
        <v>2983.7</v>
      </c>
      <c r="B159" s="1517"/>
      <c r="C159" s="1517">
        <v>3178.58</v>
      </c>
      <c r="D159" s="1517"/>
      <c r="E159" s="1517">
        <v>1288.8900000000001</v>
      </c>
      <c r="F159" s="1518"/>
      <c r="G159" s="1518">
        <v>4687.3100000000004</v>
      </c>
      <c r="H159" s="1518"/>
      <c r="I159" s="1517">
        <v>2783.1</v>
      </c>
      <c r="J159" s="1517"/>
      <c r="K159" s="1517">
        <v>1159.68</v>
      </c>
      <c r="L159" s="1517"/>
      <c r="M159" s="1517">
        <v>2996.79</v>
      </c>
      <c r="N159" s="1517"/>
      <c r="O159" s="1517">
        <v>1130.49</v>
      </c>
      <c r="P159" s="1517"/>
      <c r="Q159" s="1517">
        <v>2995</v>
      </c>
      <c r="R159" s="1517"/>
      <c r="S159" s="1517">
        <v>1103.97</v>
      </c>
      <c r="T159" s="1517"/>
    </row>
    <row r="161" spans="1:20">
      <c r="A161" s="404" t="s">
        <v>295</v>
      </c>
      <c r="B161" s="403">
        <f>B158+D158+F158+H158+J158</f>
        <v>849</v>
      </c>
      <c r="C161" s="404" t="s">
        <v>296</v>
      </c>
      <c r="D161" s="415">
        <f>A159+C159+E159+G159+I159</f>
        <v>14921.58</v>
      </c>
    </row>
    <row r="162" spans="1:20">
      <c r="A162" s="404" t="s">
        <v>297</v>
      </c>
      <c r="B162" s="403">
        <f>L158+P158+R158+T158+N158</f>
        <v>326</v>
      </c>
      <c r="C162" s="404" t="s">
        <v>298</v>
      </c>
      <c r="D162" s="415">
        <f>K159+M159+Q159+S159+O159</f>
        <v>9385.93</v>
      </c>
    </row>
    <row r="163" spans="1:20">
      <c r="A163" s="404" t="s">
        <v>299</v>
      </c>
      <c r="B163" s="403">
        <f>B161+B162</f>
        <v>1175</v>
      </c>
      <c r="C163" s="404" t="s">
        <v>299</v>
      </c>
      <c r="D163" s="415">
        <f>D161+D162</f>
        <v>24307.510000000002</v>
      </c>
    </row>
    <row r="166" spans="1:20">
      <c r="A166" s="1521" t="s">
        <v>319</v>
      </c>
      <c r="B166" s="1521"/>
      <c r="C166" s="1521"/>
      <c r="D166" s="1521"/>
      <c r="E166" s="1521"/>
      <c r="F166" s="1521"/>
      <c r="G166" s="1521"/>
      <c r="H166" s="1521"/>
      <c r="I166" s="1521"/>
      <c r="J166" s="1521"/>
      <c r="K166" s="1521"/>
      <c r="L166" s="1521"/>
      <c r="M166" s="1521"/>
      <c r="N166" s="1521"/>
      <c r="O166" s="1521"/>
      <c r="P166" s="1521"/>
      <c r="Q166" s="1521"/>
      <c r="R166" s="1521"/>
      <c r="S166" s="1521"/>
      <c r="T166" s="1521"/>
    </row>
    <row r="167" spans="1:20">
      <c r="A167" s="1521"/>
      <c r="B167" s="1521"/>
      <c r="C167" s="1521"/>
      <c r="D167" s="1521"/>
      <c r="E167" s="1521"/>
      <c r="F167" s="1521"/>
      <c r="G167" s="1521"/>
      <c r="H167" s="1521"/>
      <c r="I167" s="1521"/>
      <c r="J167" s="1521"/>
      <c r="K167" s="1521"/>
      <c r="L167" s="1521"/>
      <c r="M167" s="1521"/>
      <c r="N167" s="1521"/>
      <c r="O167" s="1521"/>
      <c r="P167" s="1521"/>
      <c r="Q167" s="1521"/>
      <c r="R167" s="1521"/>
      <c r="S167" s="1521"/>
      <c r="T167" s="1521"/>
    </row>
    <row r="168" spans="1:20" ht="18">
      <c r="A168" s="1523" t="s">
        <v>54</v>
      </c>
      <c r="B168" s="1523"/>
      <c r="C168" s="1523" t="s">
        <v>277</v>
      </c>
      <c r="D168" s="1522"/>
      <c r="E168" s="1523" t="s">
        <v>278</v>
      </c>
      <c r="F168" s="1523"/>
      <c r="G168" s="1523" t="s">
        <v>279</v>
      </c>
      <c r="H168" s="1523"/>
      <c r="I168" s="1523" t="s">
        <v>280</v>
      </c>
      <c r="J168" s="1523"/>
      <c r="K168" s="1523" t="s">
        <v>281</v>
      </c>
      <c r="L168" s="1523"/>
      <c r="M168" s="1523" t="s">
        <v>282</v>
      </c>
      <c r="N168" s="1523"/>
      <c r="O168" s="1523" t="s">
        <v>283</v>
      </c>
      <c r="P168" s="1523"/>
      <c r="Q168" s="1523" t="s">
        <v>284</v>
      </c>
      <c r="R168" s="1523"/>
      <c r="S168" s="1523" t="s">
        <v>36</v>
      </c>
      <c r="T168" s="1523"/>
    </row>
    <row r="169" spans="1:20">
      <c r="A169" s="482" t="s">
        <v>286</v>
      </c>
      <c r="B169" s="490">
        <v>94</v>
      </c>
      <c r="C169" s="483" t="s">
        <v>287</v>
      </c>
      <c r="D169" s="483">
        <v>2</v>
      </c>
      <c r="E169" s="483" t="s">
        <v>287</v>
      </c>
      <c r="F169" s="523">
        <v>4</v>
      </c>
      <c r="G169" s="483" t="s">
        <v>287</v>
      </c>
      <c r="H169" s="523">
        <v>1</v>
      </c>
      <c r="I169" s="522" t="s">
        <v>286</v>
      </c>
      <c r="J169" s="483">
        <v>46</v>
      </c>
      <c r="K169" s="483" t="s">
        <v>287</v>
      </c>
      <c r="L169" s="523">
        <v>3</v>
      </c>
      <c r="M169" s="491" t="s">
        <v>287</v>
      </c>
      <c r="N169" s="454">
        <v>1</v>
      </c>
      <c r="O169" s="491" t="s">
        <v>287</v>
      </c>
      <c r="P169" s="697">
        <v>6</v>
      </c>
      <c r="Q169" s="491" t="s">
        <v>287</v>
      </c>
      <c r="R169" s="454">
        <v>2</v>
      </c>
      <c r="S169" s="491" t="s">
        <v>287</v>
      </c>
      <c r="T169" s="697">
        <v>8</v>
      </c>
    </row>
    <row r="170" spans="1:20">
      <c r="A170" s="483" t="s">
        <v>287</v>
      </c>
      <c r="B170" s="524">
        <v>1</v>
      </c>
      <c r="C170" s="483" t="s">
        <v>302</v>
      </c>
      <c r="D170" s="483">
        <v>29</v>
      </c>
      <c r="E170" s="520" t="s">
        <v>302</v>
      </c>
      <c r="F170" s="483">
        <v>14</v>
      </c>
      <c r="G170" s="520" t="s">
        <v>302</v>
      </c>
      <c r="H170" s="491">
        <v>32</v>
      </c>
      <c r="I170" s="491" t="s">
        <v>287</v>
      </c>
      <c r="J170" s="525">
        <v>4</v>
      </c>
      <c r="K170" s="575" t="s">
        <v>302</v>
      </c>
      <c r="L170" s="491">
        <v>16</v>
      </c>
      <c r="M170" s="483" t="s">
        <v>302</v>
      </c>
      <c r="N170" s="491">
        <v>41</v>
      </c>
      <c r="O170" s="483" t="s">
        <v>302</v>
      </c>
      <c r="P170" s="483">
        <v>9</v>
      </c>
      <c r="Q170" s="483" t="s">
        <v>302</v>
      </c>
      <c r="R170" s="491">
        <v>25</v>
      </c>
      <c r="S170" s="483" t="s">
        <v>302</v>
      </c>
      <c r="T170" s="483">
        <v>38</v>
      </c>
    </row>
    <row r="171" spans="1:20">
      <c r="A171" s="491" t="s">
        <v>302</v>
      </c>
      <c r="B171" s="527">
        <v>32</v>
      </c>
      <c r="C171" s="491" t="s">
        <v>315</v>
      </c>
      <c r="D171" s="697">
        <v>14</v>
      </c>
      <c r="E171" s="483" t="s">
        <v>310</v>
      </c>
      <c r="F171" s="453">
        <v>93</v>
      </c>
      <c r="G171" s="591" t="s">
        <v>310</v>
      </c>
      <c r="H171" s="483">
        <v>135</v>
      </c>
      <c r="I171" s="483" t="s">
        <v>302</v>
      </c>
      <c r="J171" s="483">
        <v>33</v>
      </c>
      <c r="K171" s="483" t="s">
        <v>310</v>
      </c>
      <c r="L171" s="453">
        <v>51</v>
      </c>
      <c r="M171" s="484" t="s">
        <v>316</v>
      </c>
      <c r="N171" s="483">
        <v>16</v>
      </c>
      <c r="O171" s="484" t="s">
        <v>316</v>
      </c>
      <c r="P171" s="483">
        <v>8</v>
      </c>
      <c r="Q171" s="484" t="s">
        <v>316</v>
      </c>
      <c r="R171" s="483">
        <v>22</v>
      </c>
      <c r="S171" s="483" t="s">
        <v>310</v>
      </c>
      <c r="T171" s="453">
        <v>0</v>
      </c>
    </row>
    <row r="172" spans="1:20">
      <c r="A172" s="524" t="s">
        <v>310</v>
      </c>
      <c r="B172" s="483">
        <v>119</v>
      </c>
      <c r="C172" s="484" t="s">
        <v>316</v>
      </c>
      <c r="D172" s="484">
        <v>47</v>
      </c>
      <c r="E172" s="483" t="s">
        <v>315</v>
      </c>
      <c r="F172" s="483">
        <v>1</v>
      </c>
      <c r="G172" s="576" t="s">
        <v>315</v>
      </c>
      <c r="H172" s="453">
        <v>13</v>
      </c>
      <c r="I172" s="483" t="s">
        <v>310</v>
      </c>
      <c r="J172" s="483">
        <v>152</v>
      </c>
      <c r="K172" s="483" t="s">
        <v>315</v>
      </c>
      <c r="L172" s="483">
        <v>6</v>
      </c>
      <c r="M172" s="484"/>
      <c r="N172" s="483"/>
      <c r="O172" s="484"/>
      <c r="P172" s="483"/>
      <c r="Q172" s="484"/>
      <c r="R172" s="483"/>
      <c r="S172" s="484" t="s">
        <v>316</v>
      </c>
      <c r="T172" s="491">
        <v>37</v>
      </c>
    </row>
    <row r="173" spans="1:20" ht="24">
      <c r="A173" s="524" t="s">
        <v>315</v>
      </c>
      <c r="B173" s="453">
        <v>2</v>
      </c>
      <c r="C173" s="483" t="s">
        <v>318</v>
      </c>
      <c r="D173" s="697">
        <v>0</v>
      </c>
      <c r="E173" s="773" t="s">
        <v>316</v>
      </c>
      <c r="F173" s="772">
        <v>77</v>
      </c>
      <c r="G173" s="590" t="s">
        <v>316</v>
      </c>
      <c r="H173" s="483">
        <v>79</v>
      </c>
      <c r="I173" s="483" t="s">
        <v>315</v>
      </c>
      <c r="J173" s="453">
        <v>4</v>
      </c>
      <c r="K173" s="484" t="s">
        <v>316</v>
      </c>
      <c r="L173" s="786">
        <v>18</v>
      </c>
      <c r="M173" s="483"/>
      <c r="N173" s="483"/>
      <c r="O173" s="484"/>
      <c r="P173" s="483"/>
      <c r="Q173" s="403"/>
      <c r="R173" s="403"/>
      <c r="S173" s="402" t="s">
        <v>315</v>
      </c>
      <c r="T173" s="403">
        <v>1</v>
      </c>
    </row>
    <row r="174" spans="1:20" ht="24">
      <c r="A174" s="772" t="s">
        <v>316</v>
      </c>
      <c r="B174" s="484">
        <v>15</v>
      </c>
      <c r="C174" s="528"/>
      <c r="D174" s="403"/>
      <c r="E174" s="483" t="s">
        <v>318</v>
      </c>
      <c r="F174" s="771">
        <v>1</v>
      </c>
      <c r="G174" s="524" t="s">
        <v>318</v>
      </c>
      <c r="H174" s="786">
        <v>6</v>
      </c>
      <c r="I174" s="484" t="s">
        <v>316</v>
      </c>
      <c r="J174" s="483">
        <v>68</v>
      </c>
      <c r="K174" s="483" t="s">
        <v>318</v>
      </c>
      <c r="L174" s="453">
        <v>10</v>
      </c>
      <c r="M174" s="484"/>
      <c r="N174" s="484"/>
      <c r="O174" s="483"/>
      <c r="P174" s="483"/>
      <c r="Q174" s="483"/>
      <c r="R174" s="483"/>
      <c r="S174" s="403"/>
      <c r="T174" s="526"/>
    </row>
    <row r="175" spans="1:20" ht="24">
      <c r="A175" s="524" t="s">
        <v>318</v>
      </c>
      <c r="B175" s="453">
        <v>10</v>
      </c>
      <c r="C175" s="590"/>
      <c r="D175" s="484"/>
      <c r="E175" s="403"/>
      <c r="F175" s="528"/>
      <c r="G175" s="524"/>
      <c r="H175" s="483"/>
      <c r="I175" s="483" t="s">
        <v>318</v>
      </c>
      <c r="J175" s="786">
        <v>4</v>
      </c>
      <c r="K175" s="403"/>
      <c r="L175" s="483"/>
      <c r="M175" s="484"/>
      <c r="N175" s="484"/>
      <c r="O175" s="484"/>
      <c r="P175" s="484"/>
      <c r="Q175" s="484"/>
      <c r="R175" s="484"/>
      <c r="S175" s="483"/>
      <c r="T175" s="483"/>
    </row>
    <row r="176" spans="1:20">
      <c r="B176" s="526"/>
      <c r="C176" s="778"/>
      <c r="D176" s="484"/>
      <c r="E176" s="403"/>
      <c r="F176" s="528"/>
      <c r="G176" s="528"/>
      <c r="H176" s="403"/>
      <c r="I176" s="403"/>
      <c r="J176" s="403"/>
      <c r="K176" s="403"/>
      <c r="L176" s="403"/>
      <c r="M176" s="484"/>
      <c r="N176" s="484"/>
      <c r="O176" s="484"/>
      <c r="P176" s="484"/>
      <c r="Q176" s="483"/>
      <c r="R176" s="484"/>
      <c r="S176" s="483"/>
      <c r="T176" s="484"/>
    </row>
    <row r="177" spans="1:20">
      <c r="A177" s="403"/>
      <c r="B177" s="526"/>
      <c r="C177" s="776"/>
      <c r="D177" s="487"/>
      <c r="E177" s="487"/>
      <c r="F177" s="774"/>
      <c r="G177" s="590"/>
      <c r="H177" s="484"/>
      <c r="I177" s="403"/>
      <c r="J177" s="403"/>
      <c r="K177" s="484"/>
      <c r="L177" s="484"/>
      <c r="M177" s="483"/>
      <c r="N177" s="483"/>
      <c r="O177" s="483"/>
      <c r="P177" s="484"/>
      <c r="Q177" s="484"/>
      <c r="R177" s="484"/>
      <c r="S177" s="484"/>
      <c r="T177" s="484"/>
    </row>
    <row r="178" spans="1:20">
      <c r="A178" s="483"/>
      <c r="B178" s="483"/>
      <c r="C178" s="775"/>
      <c r="D178" s="487"/>
      <c r="E178" s="774"/>
      <c r="F178" s="774"/>
      <c r="G178" s="487"/>
      <c r="H178" s="774"/>
      <c r="I178" s="487"/>
      <c r="J178" s="487"/>
      <c r="K178" s="487"/>
      <c r="L178" s="487"/>
      <c r="M178" s="487"/>
      <c r="N178" s="487"/>
      <c r="O178" s="775"/>
      <c r="P178" s="487"/>
      <c r="Q178" s="774"/>
      <c r="R178" s="487"/>
      <c r="S178" s="487"/>
      <c r="T178" s="487"/>
    </row>
    <row r="179" spans="1:20">
      <c r="A179" s="487"/>
      <c r="B179" s="487"/>
      <c r="C179" s="484"/>
      <c r="D179" s="484"/>
      <c r="E179" s="590"/>
      <c r="F179" s="590"/>
      <c r="G179" s="484"/>
      <c r="H179" s="590"/>
      <c r="I179" s="484"/>
      <c r="J179" s="484"/>
      <c r="K179" s="484"/>
      <c r="L179" s="484"/>
      <c r="M179" s="484"/>
      <c r="N179" s="484"/>
      <c r="O179" s="776"/>
      <c r="P179" s="484"/>
      <c r="Q179" s="590"/>
      <c r="R179" s="484"/>
      <c r="S179" s="484"/>
      <c r="T179" s="484"/>
    </row>
    <row r="180" spans="1:20">
      <c r="A180" s="521" t="s">
        <v>294</v>
      </c>
      <c r="B180" s="521">
        <f>SUM(B169:B175)</f>
        <v>273</v>
      </c>
      <c r="C180" s="521" t="s">
        <v>294</v>
      </c>
      <c r="D180" s="521">
        <f>SUM(D169:D173)</f>
        <v>92</v>
      </c>
      <c r="E180" s="577" t="s">
        <v>294</v>
      </c>
      <c r="F180" s="448">
        <f>SUM(F169:F179)</f>
        <v>190</v>
      </c>
      <c r="G180" s="521" t="s">
        <v>294</v>
      </c>
      <c r="H180" s="521">
        <f>SUM(H169:H179)</f>
        <v>266</v>
      </c>
      <c r="I180" s="587" t="s">
        <v>294</v>
      </c>
      <c r="J180" s="521">
        <f>SUM(J169:J179)</f>
        <v>311</v>
      </c>
      <c r="K180" s="521" t="s">
        <v>294</v>
      </c>
      <c r="L180" s="521">
        <f>SUM(L169:L179)</f>
        <v>104</v>
      </c>
      <c r="M180" s="521" t="s">
        <v>294</v>
      </c>
      <c r="N180" s="521">
        <f>SUM(N169:N177)</f>
        <v>58</v>
      </c>
      <c r="O180" s="521" t="s">
        <v>294</v>
      </c>
      <c r="P180" s="521">
        <f>SUM(P169:P174)</f>
        <v>23</v>
      </c>
      <c r="Q180" s="521" t="s">
        <v>294</v>
      </c>
      <c r="R180" s="521">
        <f>SUM(R169:R174)</f>
        <v>49</v>
      </c>
      <c r="S180" s="521" t="s">
        <v>294</v>
      </c>
      <c r="T180" s="521">
        <f>SUM(T169:T175)</f>
        <v>84</v>
      </c>
    </row>
    <row r="181" spans="1:20">
      <c r="A181" s="1517">
        <v>2390.61</v>
      </c>
      <c r="B181" s="1517"/>
      <c r="C181" s="1517">
        <v>1649.02</v>
      </c>
      <c r="D181" s="1517"/>
      <c r="E181" s="1517">
        <v>920.3</v>
      </c>
      <c r="F181" s="1518"/>
      <c r="G181" s="1518">
        <v>1476.47</v>
      </c>
      <c r="H181" s="1518"/>
      <c r="I181" s="1517">
        <v>1810.73</v>
      </c>
      <c r="J181" s="1517"/>
      <c r="K181" s="1517">
        <v>1003.59</v>
      </c>
      <c r="L181" s="1517"/>
      <c r="M181" s="1517">
        <v>574.22</v>
      </c>
      <c r="N181" s="1517"/>
      <c r="O181" s="1517">
        <v>961.94</v>
      </c>
      <c r="P181" s="1517"/>
      <c r="Q181" s="1517">
        <v>638.85</v>
      </c>
      <c r="R181" s="1517"/>
      <c r="S181" s="1517">
        <v>1890.26</v>
      </c>
      <c r="T181" s="1517"/>
    </row>
    <row r="183" spans="1:20">
      <c r="A183" s="404" t="s">
        <v>295</v>
      </c>
      <c r="B183" s="403">
        <f>B180+D180+F180+H180+J180</f>
        <v>1132</v>
      </c>
      <c r="C183" s="404" t="s">
        <v>296</v>
      </c>
      <c r="D183" s="415">
        <f>A181+C181+E181+G181+I181</f>
        <v>8247.130000000001</v>
      </c>
    </row>
    <row r="184" spans="1:20">
      <c r="A184" s="404" t="s">
        <v>297</v>
      </c>
      <c r="B184" s="403">
        <f>L180+P180+R180+T180+N180</f>
        <v>318</v>
      </c>
      <c r="C184" s="404" t="s">
        <v>298</v>
      </c>
      <c r="D184" s="415">
        <f>K181+M181+Q181+S181+O181</f>
        <v>5068.8600000000006</v>
      </c>
    </row>
    <row r="185" spans="1:20">
      <c r="A185" s="404" t="s">
        <v>299</v>
      </c>
      <c r="B185" s="403">
        <f>B183+B184</f>
        <v>1450</v>
      </c>
      <c r="C185" s="404" t="s">
        <v>299</v>
      </c>
      <c r="D185" s="415">
        <f>D183+D184</f>
        <v>13315.990000000002</v>
      </c>
    </row>
    <row r="187" spans="1:20">
      <c r="A187" s="1521" t="s">
        <v>320</v>
      </c>
      <c r="B187" s="1521"/>
      <c r="C187" s="1521"/>
      <c r="D187" s="1521"/>
      <c r="E187" s="1521"/>
      <c r="F187" s="1521"/>
      <c r="G187" s="1521"/>
      <c r="H187" s="1521"/>
      <c r="I187" s="1521"/>
      <c r="J187" s="1521"/>
      <c r="K187" s="1521"/>
      <c r="L187" s="1521"/>
      <c r="M187" s="1521"/>
      <c r="N187" s="1521"/>
      <c r="O187" s="1521"/>
      <c r="P187" s="1521"/>
      <c r="Q187" s="1521"/>
      <c r="R187" s="1521"/>
      <c r="S187" s="1521"/>
      <c r="T187" s="1521"/>
    </row>
    <row r="188" spans="1:20">
      <c r="A188" s="1521"/>
      <c r="B188" s="1521"/>
      <c r="C188" s="1521"/>
      <c r="D188" s="1521"/>
      <c r="E188" s="1521"/>
      <c r="F188" s="1521"/>
      <c r="G188" s="1521"/>
      <c r="H188" s="1521"/>
      <c r="I188" s="1521"/>
      <c r="J188" s="1521"/>
      <c r="K188" s="1521"/>
      <c r="L188" s="1521"/>
      <c r="M188" s="1521"/>
      <c r="N188" s="1521"/>
      <c r="O188" s="1521"/>
      <c r="P188" s="1521"/>
      <c r="Q188" s="1521"/>
      <c r="R188" s="1521"/>
      <c r="S188" s="1521"/>
      <c r="T188" s="1521"/>
    </row>
    <row r="189" spans="1:20" ht="18">
      <c r="A189" s="1523" t="s">
        <v>54</v>
      </c>
      <c r="B189" s="1523"/>
      <c r="C189" s="1523" t="s">
        <v>277</v>
      </c>
      <c r="D189" s="1522"/>
      <c r="E189" s="1523" t="s">
        <v>278</v>
      </c>
      <c r="F189" s="1523"/>
      <c r="G189" s="1523" t="s">
        <v>279</v>
      </c>
      <c r="H189" s="1523"/>
      <c r="I189" s="1523" t="s">
        <v>280</v>
      </c>
      <c r="J189" s="1523"/>
      <c r="K189" s="1523" t="s">
        <v>281</v>
      </c>
      <c r="L189" s="1523"/>
      <c r="M189" s="1523" t="s">
        <v>282</v>
      </c>
      <c r="N189" s="1523"/>
      <c r="O189" s="1523" t="s">
        <v>283</v>
      </c>
      <c r="P189" s="1523"/>
      <c r="Q189" s="1523" t="s">
        <v>284</v>
      </c>
      <c r="R189" s="1523"/>
      <c r="S189" s="1523" t="s">
        <v>36</v>
      </c>
      <c r="T189" s="1523"/>
    </row>
    <row r="190" spans="1:20" ht="12" customHeight="1">
      <c r="A190" s="482" t="s">
        <v>286</v>
      </c>
      <c r="B190" s="490">
        <v>78</v>
      </c>
      <c r="C190" s="483" t="s">
        <v>287</v>
      </c>
      <c r="D190" s="485">
        <v>1</v>
      </c>
      <c r="E190" s="483" t="s">
        <v>286</v>
      </c>
      <c r="F190" s="689">
        <v>12</v>
      </c>
      <c r="G190" s="483" t="s">
        <v>287</v>
      </c>
      <c r="H190" s="523">
        <v>17</v>
      </c>
      <c r="I190" s="522" t="s">
        <v>286</v>
      </c>
      <c r="J190" s="483">
        <v>54</v>
      </c>
      <c r="K190" s="483" t="s">
        <v>321</v>
      </c>
      <c r="L190" s="523">
        <v>32</v>
      </c>
      <c r="M190" s="483" t="s">
        <v>321</v>
      </c>
      <c r="N190" s="490">
        <v>10</v>
      </c>
      <c r="O190" s="483" t="s">
        <v>321</v>
      </c>
      <c r="P190" s="491">
        <v>4</v>
      </c>
      <c r="Q190" s="483" t="s">
        <v>321</v>
      </c>
      <c r="R190" s="490">
        <v>28</v>
      </c>
      <c r="S190" s="575" t="s">
        <v>287</v>
      </c>
      <c r="T190" s="697">
        <v>1</v>
      </c>
    </row>
    <row r="191" spans="1:20" ht="12" customHeight="1">
      <c r="A191" s="483" t="s">
        <v>304</v>
      </c>
      <c r="B191" s="798">
        <v>1</v>
      </c>
      <c r="C191" s="483" t="s">
        <v>302</v>
      </c>
      <c r="D191" s="483">
        <v>17</v>
      </c>
      <c r="E191" s="520" t="s">
        <v>302</v>
      </c>
      <c r="F191" s="483">
        <v>12</v>
      </c>
      <c r="G191" s="520" t="s">
        <v>302</v>
      </c>
      <c r="H191" s="697">
        <v>1</v>
      </c>
      <c r="I191" s="491" t="s">
        <v>322</v>
      </c>
      <c r="J191" s="525">
        <v>22</v>
      </c>
      <c r="K191" s="575" t="s">
        <v>287</v>
      </c>
      <c r="L191" s="491">
        <v>2</v>
      </c>
      <c r="M191" s="575" t="s">
        <v>287</v>
      </c>
      <c r="N191" s="491">
        <v>7</v>
      </c>
      <c r="O191" s="575" t="s">
        <v>287</v>
      </c>
      <c r="P191" s="483">
        <v>2</v>
      </c>
      <c r="Q191" s="575" t="s">
        <v>287</v>
      </c>
      <c r="R191" s="491">
        <v>7</v>
      </c>
      <c r="S191" s="483" t="s">
        <v>290</v>
      </c>
      <c r="T191" s="483">
        <v>12</v>
      </c>
    </row>
    <row r="192" spans="1:20">
      <c r="A192" s="491" t="s">
        <v>302</v>
      </c>
      <c r="B192" s="527">
        <v>67</v>
      </c>
      <c r="C192" s="491" t="s">
        <v>322</v>
      </c>
      <c r="D192" s="491">
        <v>13</v>
      </c>
      <c r="E192" s="483" t="s">
        <v>310</v>
      </c>
      <c r="F192" s="483">
        <v>95</v>
      </c>
      <c r="G192" s="591" t="s">
        <v>310</v>
      </c>
      <c r="H192" s="483">
        <v>186</v>
      </c>
      <c r="I192" s="483" t="s">
        <v>302</v>
      </c>
      <c r="J192" s="483">
        <v>17</v>
      </c>
      <c r="K192" s="483" t="s">
        <v>290</v>
      </c>
      <c r="L192" s="483">
        <v>16</v>
      </c>
      <c r="M192" s="483" t="s">
        <v>290</v>
      </c>
      <c r="N192" s="483">
        <v>1</v>
      </c>
      <c r="O192" s="483" t="s">
        <v>290</v>
      </c>
      <c r="P192" s="483">
        <v>1</v>
      </c>
      <c r="Q192" s="483" t="s">
        <v>290</v>
      </c>
      <c r="R192" s="483">
        <v>2</v>
      </c>
      <c r="S192" s="483" t="s">
        <v>302</v>
      </c>
      <c r="T192" s="483">
        <v>29</v>
      </c>
    </row>
    <row r="193" spans="1:20">
      <c r="A193" s="524" t="s">
        <v>310</v>
      </c>
      <c r="B193" s="483">
        <v>100</v>
      </c>
      <c r="C193" s="794" t="s">
        <v>323</v>
      </c>
      <c r="D193" s="484">
        <v>22</v>
      </c>
      <c r="E193" s="483" t="s">
        <v>315</v>
      </c>
      <c r="F193" s="485">
        <v>3</v>
      </c>
      <c r="G193" s="576" t="s">
        <v>315</v>
      </c>
      <c r="H193" s="485">
        <v>2</v>
      </c>
      <c r="I193" s="483" t="s">
        <v>310</v>
      </c>
      <c r="J193" s="483">
        <v>115</v>
      </c>
      <c r="K193" s="483" t="s">
        <v>302</v>
      </c>
      <c r="L193" s="483">
        <v>1</v>
      </c>
      <c r="M193" s="483" t="s">
        <v>302</v>
      </c>
      <c r="N193" s="483">
        <v>18</v>
      </c>
      <c r="O193" s="483" t="s">
        <v>302</v>
      </c>
      <c r="P193" s="452">
        <v>35</v>
      </c>
      <c r="Q193" s="483" t="s">
        <v>302</v>
      </c>
      <c r="R193" s="483"/>
      <c r="S193" s="484" t="s">
        <v>310</v>
      </c>
      <c r="T193" s="842">
        <v>22</v>
      </c>
    </row>
    <row r="194" spans="1:20" ht="12.75" customHeight="1">
      <c r="A194" s="524" t="s">
        <v>315</v>
      </c>
      <c r="B194" s="485">
        <v>1</v>
      </c>
      <c r="C194" s="524" t="s">
        <v>324</v>
      </c>
      <c r="D194" s="697">
        <v>3</v>
      </c>
      <c r="E194" s="795" t="s">
        <v>323</v>
      </c>
      <c r="F194" s="772">
        <v>101</v>
      </c>
      <c r="G194" s="796" t="s">
        <v>323</v>
      </c>
      <c r="H194" s="483">
        <v>172</v>
      </c>
      <c r="I194" s="483" t="s">
        <v>315</v>
      </c>
      <c r="J194" s="485">
        <v>2</v>
      </c>
      <c r="K194" s="484" t="s">
        <v>310</v>
      </c>
      <c r="L194" s="841">
        <v>48</v>
      </c>
      <c r="M194" s="483" t="s">
        <v>304</v>
      </c>
      <c r="N194" s="453">
        <v>1</v>
      </c>
      <c r="O194" s="483" t="s">
        <v>304</v>
      </c>
      <c r="P194" s="453">
        <v>0</v>
      </c>
      <c r="Q194" s="483" t="s">
        <v>304</v>
      </c>
      <c r="R194" s="786">
        <v>0</v>
      </c>
      <c r="S194" s="483" t="s">
        <v>304</v>
      </c>
      <c r="T194" s="484">
        <v>0</v>
      </c>
    </row>
    <row r="195" spans="1:20" ht="12" customHeight="1">
      <c r="A195" s="793" t="s">
        <v>323</v>
      </c>
      <c r="B195" s="484">
        <v>53</v>
      </c>
      <c r="C195" s="800" t="s">
        <v>325</v>
      </c>
      <c r="D195" s="803">
        <v>15</v>
      </c>
      <c r="E195" s="524" t="s">
        <v>324</v>
      </c>
      <c r="F195" s="771">
        <v>6</v>
      </c>
      <c r="G195" s="524" t="s">
        <v>324</v>
      </c>
      <c r="H195" s="786">
        <v>1</v>
      </c>
      <c r="I195" s="794" t="s">
        <v>323</v>
      </c>
      <c r="J195" s="483">
        <v>62</v>
      </c>
      <c r="K195" s="483" t="s">
        <v>304</v>
      </c>
      <c r="L195" s="483">
        <v>0</v>
      </c>
      <c r="M195" s="403" t="s">
        <v>326</v>
      </c>
      <c r="N195" s="786">
        <v>0</v>
      </c>
      <c r="O195" s="403" t="s">
        <v>326</v>
      </c>
      <c r="P195" s="453">
        <v>0</v>
      </c>
      <c r="Q195" s="403" t="s">
        <v>326</v>
      </c>
      <c r="R195" s="453">
        <v>0</v>
      </c>
      <c r="S195" s="403" t="s">
        <v>315</v>
      </c>
      <c r="T195" s="487">
        <v>0</v>
      </c>
    </row>
    <row r="196" spans="1:20" ht="13.5" customHeight="1">
      <c r="A196" s="524" t="s">
        <v>324</v>
      </c>
      <c r="B196" s="453">
        <v>7</v>
      </c>
      <c r="C196" s="590"/>
      <c r="D196" s="484"/>
      <c r="E196" s="801" t="s">
        <v>322</v>
      </c>
      <c r="F196" s="802">
        <v>5</v>
      </c>
      <c r="G196" s="524" t="s">
        <v>322</v>
      </c>
      <c r="H196" s="483">
        <v>33</v>
      </c>
      <c r="I196" s="524" t="s">
        <v>324</v>
      </c>
      <c r="J196" s="484">
        <v>13</v>
      </c>
      <c r="K196" s="403" t="s">
        <v>315</v>
      </c>
      <c r="L196" s="483">
        <v>4</v>
      </c>
      <c r="M196" s="403" t="s">
        <v>327</v>
      </c>
      <c r="N196" s="484">
        <v>8</v>
      </c>
      <c r="O196" s="403" t="s">
        <v>327</v>
      </c>
      <c r="P196" s="484">
        <v>13</v>
      </c>
      <c r="Q196" s="403" t="s">
        <v>327</v>
      </c>
      <c r="R196" s="484">
        <v>22</v>
      </c>
      <c r="S196" s="403" t="s">
        <v>326</v>
      </c>
      <c r="T196" s="483">
        <v>0</v>
      </c>
    </row>
    <row r="197" spans="1:20">
      <c r="A197" s="797" t="s">
        <v>322</v>
      </c>
      <c r="B197" s="799">
        <v>7</v>
      </c>
      <c r="C197" s="778"/>
      <c r="D197" s="484"/>
      <c r="E197" s="801" t="s">
        <v>328</v>
      </c>
      <c r="F197" s="804">
        <v>1</v>
      </c>
      <c r="G197" s="528"/>
      <c r="H197" s="403"/>
      <c r="I197" s="403"/>
      <c r="J197" s="403"/>
      <c r="K197" s="403" t="s">
        <v>326</v>
      </c>
      <c r="L197" s="484">
        <v>1</v>
      </c>
      <c r="N197" s="484"/>
      <c r="O197" s="484"/>
      <c r="P197" s="484"/>
      <c r="Q197" s="483"/>
      <c r="R197" s="484"/>
      <c r="S197" s="484" t="s">
        <v>327</v>
      </c>
      <c r="T197" s="484">
        <v>2</v>
      </c>
    </row>
    <row r="198" spans="1:20">
      <c r="A198" s="403"/>
      <c r="B198" s="526"/>
      <c r="C198" s="776"/>
      <c r="D198" s="487"/>
      <c r="E198" s="487"/>
      <c r="F198" s="774"/>
      <c r="G198" s="590"/>
      <c r="H198" s="484"/>
      <c r="I198" s="403"/>
      <c r="J198" s="403"/>
      <c r="K198" s="484" t="s">
        <v>327</v>
      </c>
      <c r="L198" s="484">
        <v>30</v>
      </c>
      <c r="M198" s="483"/>
      <c r="N198" s="483"/>
      <c r="O198" s="483"/>
      <c r="P198" s="484"/>
      <c r="Q198" s="484"/>
      <c r="R198" s="484"/>
      <c r="S198" s="484"/>
      <c r="T198" s="484"/>
    </row>
    <row r="199" spans="1:20">
      <c r="A199" s="483"/>
      <c r="B199" s="483"/>
      <c r="C199" s="775"/>
      <c r="D199" s="487"/>
      <c r="E199" s="774"/>
      <c r="F199" s="774"/>
      <c r="G199" s="487"/>
      <c r="H199" s="774"/>
      <c r="I199" s="487"/>
      <c r="J199" s="487"/>
      <c r="K199" s="487"/>
      <c r="L199" s="487"/>
      <c r="M199" s="487"/>
      <c r="N199" s="487"/>
      <c r="O199" s="775"/>
      <c r="P199" s="487"/>
      <c r="Q199" s="774"/>
      <c r="R199" s="487"/>
      <c r="S199" s="487"/>
      <c r="T199" s="487"/>
    </row>
    <row r="200" spans="1:20" ht="15" customHeight="1">
      <c r="A200" s="487"/>
      <c r="B200" s="487"/>
      <c r="C200" s="484"/>
      <c r="D200" s="484"/>
      <c r="E200" s="590"/>
      <c r="F200" s="590"/>
      <c r="G200" s="484"/>
      <c r="H200" s="590"/>
      <c r="I200" s="484"/>
      <c r="J200" s="484"/>
      <c r="K200" s="484"/>
      <c r="L200" s="484"/>
      <c r="M200" s="484"/>
      <c r="N200" s="484"/>
      <c r="O200" s="776"/>
      <c r="P200" s="484"/>
      <c r="Q200" s="590"/>
      <c r="R200" s="484"/>
      <c r="S200" s="484"/>
      <c r="T200" s="484"/>
    </row>
    <row r="201" spans="1:20">
      <c r="A201" s="521" t="s">
        <v>294</v>
      </c>
      <c r="B201" s="521">
        <v>314</v>
      </c>
      <c r="C201" s="521" t="s">
        <v>294</v>
      </c>
      <c r="D201" s="521">
        <v>71</v>
      </c>
      <c r="E201" s="577" t="s">
        <v>294</v>
      </c>
      <c r="F201" s="448">
        <f>SUM(F190:F200)</f>
        <v>235</v>
      </c>
      <c r="G201" s="521" t="s">
        <v>294</v>
      </c>
      <c r="H201" s="521">
        <f>SUM(H190:H200)</f>
        <v>412</v>
      </c>
      <c r="I201" s="587" t="s">
        <v>294</v>
      </c>
      <c r="J201" s="521">
        <f>SUM(J190:J200)</f>
        <v>285</v>
      </c>
      <c r="K201" s="521" t="s">
        <v>294</v>
      </c>
      <c r="L201" s="521">
        <f>SUM(L190:L200)</f>
        <v>134</v>
      </c>
      <c r="M201" s="521" t="s">
        <v>294</v>
      </c>
      <c r="N201" s="521">
        <f>SUM(N190:N198)</f>
        <v>45</v>
      </c>
      <c r="O201" s="521" t="s">
        <v>294</v>
      </c>
      <c r="P201" s="521">
        <f>SUM(P190:P197)</f>
        <v>55</v>
      </c>
      <c r="Q201" s="521" t="s">
        <v>294</v>
      </c>
      <c r="R201" s="521">
        <f>SUM(R190:R200)</f>
        <v>59</v>
      </c>
      <c r="S201" s="521" t="s">
        <v>294</v>
      </c>
      <c r="T201" s="521">
        <f>SUM(T190:T200)</f>
        <v>66</v>
      </c>
    </row>
    <row r="202" spans="1:20">
      <c r="A202" s="1517">
        <v>1062.83</v>
      </c>
      <c r="B202" s="1517"/>
      <c r="C202" s="1517">
        <v>716.86</v>
      </c>
      <c r="D202" s="1517"/>
      <c r="E202" s="1517">
        <v>537.72</v>
      </c>
      <c r="F202" s="1518"/>
      <c r="G202" s="1518">
        <v>3597.71</v>
      </c>
      <c r="H202" s="1518"/>
      <c r="I202" s="1517">
        <v>931.13</v>
      </c>
      <c r="J202" s="1517"/>
      <c r="K202" s="1519">
        <v>834.34</v>
      </c>
      <c r="L202" s="1517"/>
      <c r="M202" s="1515">
        <v>1205.07</v>
      </c>
      <c r="N202" s="1516"/>
      <c r="O202" s="1515">
        <v>768.76</v>
      </c>
      <c r="P202" s="1516"/>
      <c r="Q202" s="1515">
        <v>283.99</v>
      </c>
      <c r="R202" s="1516"/>
      <c r="S202" s="1515">
        <v>811.79</v>
      </c>
      <c r="T202" s="1516"/>
    </row>
    <row r="203" spans="1:20" ht="15" customHeight="1"/>
    <row r="204" spans="1:20">
      <c r="A204" s="404" t="s">
        <v>295</v>
      </c>
      <c r="B204" s="403">
        <f>B201+D201+F201+H201+J201</f>
        <v>1317</v>
      </c>
      <c r="C204" s="404" t="s">
        <v>296</v>
      </c>
      <c r="D204" s="415">
        <f>A202+C202+E202+G202+I202</f>
        <v>6846.25</v>
      </c>
    </row>
    <row r="205" spans="1:20">
      <c r="A205" s="404" t="s">
        <v>297</v>
      </c>
      <c r="B205" s="403">
        <f>L201+P201+R201+T201+N201</f>
        <v>359</v>
      </c>
      <c r="C205" s="404" t="s">
        <v>298</v>
      </c>
      <c r="D205" s="415">
        <f>K202+M202+Q202+S202+O202</f>
        <v>3903.95</v>
      </c>
    </row>
    <row r="206" spans="1:20">
      <c r="A206" s="404" t="s">
        <v>299</v>
      </c>
      <c r="B206" s="403">
        <f>B204+B205</f>
        <v>1676</v>
      </c>
      <c r="C206" s="404" t="s">
        <v>299</v>
      </c>
      <c r="D206" s="415">
        <f>D204+D205</f>
        <v>10750.2</v>
      </c>
    </row>
    <row r="208" spans="1:20">
      <c r="A208" s="1520" t="s">
        <v>329</v>
      </c>
      <c r="B208" s="1521"/>
      <c r="C208" s="1521"/>
      <c r="D208" s="1521"/>
      <c r="E208" s="1521"/>
      <c r="F208" s="1521"/>
      <c r="G208" s="1521"/>
      <c r="H208" s="1521"/>
      <c r="I208" s="1521"/>
      <c r="J208" s="1521"/>
      <c r="K208" s="1521"/>
      <c r="L208" s="1521"/>
      <c r="M208" s="1521"/>
      <c r="N208" s="1521"/>
      <c r="O208" s="1521"/>
      <c r="P208" s="1521"/>
      <c r="Q208" s="1521"/>
      <c r="R208" s="1521"/>
      <c r="S208" s="1521"/>
      <c r="T208" s="1521"/>
    </row>
    <row r="209" spans="1:20">
      <c r="A209" s="1521"/>
      <c r="B209" s="1521"/>
      <c r="C209" s="1521"/>
      <c r="D209" s="1521"/>
      <c r="E209" s="1521"/>
      <c r="F209" s="1521"/>
      <c r="G209" s="1521"/>
      <c r="H209" s="1521"/>
      <c r="I209" s="1521"/>
      <c r="J209" s="1521"/>
      <c r="K209" s="1521"/>
      <c r="L209" s="1521"/>
      <c r="M209" s="1521"/>
      <c r="N209" s="1521"/>
      <c r="O209" s="1521"/>
      <c r="P209" s="1521"/>
      <c r="Q209" s="1521"/>
      <c r="R209" s="1521"/>
      <c r="S209" s="1521"/>
      <c r="T209" s="1521"/>
    </row>
    <row r="210" spans="1:20" ht="18">
      <c r="A210" s="1523" t="s">
        <v>54</v>
      </c>
      <c r="B210" s="1523"/>
      <c r="C210" s="1523" t="s">
        <v>277</v>
      </c>
      <c r="D210" s="1522"/>
      <c r="E210" s="1523" t="s">
        <v>278</v>
      </c>
      <c r="F210" s="1523"/>
      <c r="G210" s="1523" t="s">
        <v>279</v>
      </c>
      <c r="H210" s="1523"/>
      <c r="I210" s="1523" t="s">
        <v>280</v>
      </c>
      <c r="J210" s="1523"/>
      <c r="K210" s="1523" t="s">
        <v>281</v>
      </c>
      <c r="L210" s="1523"/>
      <c r="M210" s="1523" t="s">
        <v>282</v>
      </c>
      <c r="N210" s="1523"/>
      <c r="O210" s="1523" t="s">
        <v>283</v>
      </c>
      <c r="P210" s="1523"/>
      <c r="Q210" s="1523" t="s">
        <v>284</v>
      </c>
      <c r="R210" s="1523"/>
      <c r="S210" s="1523" t="s">
        <v>36</v>
      </c>
      <c r="T210" s="1523"/>
    </row>
    <row r="211" spans="1:20">
      <c r="A211" s="482" t="s">
        <v>330</v>
      </c>
      <c r="B211" s="451">
        <v>158</v>
      </c>
      <c r="C211" s="483" t="s">
        <v>331</v>
      </c>
      <c r="D211" s="485">
        <v>2</v>
      </c>
      <c r="E211" s="483" t="s">
        <v>322</v>
      </c>
      <c r="F211" s="689">
        <v>3</v>
      </c>
      <c r="G211" s="483" t="s">
        <v>332</v>
      </c>
      <c r="H211" s="627">
        <v>8</v>
      </c>
      <c r="I211" s="522" t="s">
        <v>333</v>
      </c>
      <c r="J211" s="452">
        <v>509</v>
      </c>
      <c r="K211" s="483" t="s">
        <v>334</v>
      </c>
      <c r="L211" s="630">
        <v>76</v>
      </c>
      <c r="M211" s="483" t="s">
        <v>334</v>
      </c>
      <c r="N211" s="489">
        <v>24</v>
      </c>
      <c r="O211" s="483" t="s">
        <v>334</v>
      </c>
      <c r="P211" s="697">
        <v>9</v>
      </c>
      <c r="Q211" s="483" t="s">
        <v>334</v>
      </c>
      <c r="R211" s="451">
        <v>48</v>
      </c>
      <c r="S211" s="575" t="s">
        <v>287</v>
      </c>
      <c r="T211" s="697">
        <v>5</v>
      </c>
    </row>
    <row r="212" spans="1:20">
      <c r="A212" s="483" t="s">
        <v>335</v>
      </c>
      <c r="B212" s="771">
        <v>1</v>
      </c>
      <c r="C212" s="483" t="s">
        <v>322</v>
      </c>
      <c r="D212" s="485">
        <v>8</v>
      </c>
      <c r="E212" s="520" t="s">
        <v>324</v>
      </c>
      <c r="F212" s="453">
        <v>3</v>
      </c>
      <c r="G212" s="520" t="s">
        <v>322</v>
      </c>
      <c r="H212" s="598">
        <v>14</v>
      </c>
      <c r="I212" s="491" t="s">
        <v>335</v>
      </c>
      <c r="J212" s="629">
        <v>5</v>
      </c>
      <c r="K212" s="575" t="s">
        <v>287</v>
      </c>
      <c r="L212" s="491">
        <v>0</v>
      </c>
      <c r="M212" s="575" t="s">
        <v>287</v>
      </c>
      <c r="N212" s="697">
        <v>4</v>
      </c>
      <c r="O212" s="575" t="s">
        <v>287</v>
      </c>
      <c r="P212" s="452">
        <v>7</v>
      </c>
      <c r="Q212" s="575" t="s">
        <v>287</v>
      </c>
      <c r="R212" s="488">
        <v>5</v>
      </c>
      <c r="S212" s="483" t="s">
        <v>290</v>
      </c>
      <c r="T212" s="485">
        <v>7</v>
      </c>
    </row>
    <row r="213" spans="1:20">
      <c r="A213" s="491" t="s">
        <v>336</v>
      </c>
      <c r="B213" s="546">
        <v>113</v>
      </c>
      <c r="C213" s="491" t="s">
        <v>337</v>
      </c>
      <c r="D213" s="697">
        <v>4</v>
      </c>
      <c r="E213" s="483" t="s">
        <v>338</v>
      </c>
      <c r="F213" s="452">
        <v>83</v>
      </c>
      <c r="G213" s="591" t="s">
        <v>339</v>
      </c>
      <c r="H213" s="452">
        <v>181</v>
      </c>
      <c r="I213" s="483" t="s">
        <v>324</v>
      </c>
      <c r="J213" s="452">
        <v>15</v>
      </c>
      <c r="K213" s="483" t="s">
        <v>290</v>
      </c>
      <c r="L213" s="485">
        <v>1</v>
      </c>
      <c r="M213" s="483" t="s">
        <v>290</v>
      </c>
      <c r="N213" s="483"/>
      <c r="O213" s="483" t="s">
        <v>290</v>
      </c>
      <c r="P213" s="483">
        <v>0</v>
      </c>
      <c r="Q213" s="483" t="s">
        <v>290</v>
      </c>
      <c r="R213" s="483">
        <v>0</v>
      </c>
      <c r="S213" s="483" t="s">
        <v>302</v>
      </c>
      <c r="T213" s="485">
        <v>3</v>
      </c>
    </row>
    <row r="214" spans="1:20">
      <c r="A214" s="524" t="s">
        <v>302</v>
      </c>
      <c r="B214" s="485">
        <v>8</v>
      </c>
      <c r="C214" s="794" t="s">
        <v>340</v>
      </c>
      <c r="D214" s="632">
        <v>37</v>
      </c>
      <c r="E214" s="483" t="s">
        <v>341</v>
      </c>
      <c r="F214" s="485">
        <v>2</v>
      </c>
      <c r="G214" s="576" t="s">
        <v>342</v>
      </c>
      <c r="H214" s="452">
        <v>61</v>
      </c>
      <c r="I214" s="483" t="s">
        <v>322</v>
      </c>
      <c r="J214" s="485">
        <v>11</v>
      </c>
      <c r="K214" s="483" t="s">
        <v>302</v>
      </c>
      <c r="L214" s="483">
        <v>0</v>
      </c>
      <c r="M214" s="483" t="s">
        <v>302</v>
      </c>
      <c r="N214" s="483">
        <v>6</v>
      </c>
      <c r="O214" s="483" t="s">
        <v>302</v>
      </c>
      <c r="P214" s="485">
        <v>3</v>
      </c>
      <c r="Q214" s="483" t="s">
        <v>302</v>
      </c>
      <c r="R214" s="483">
        <v>0</v>
      </c>
      <c r="S214" s="484" t="s">
        <v>310</v>
      </c>
      <c r="T214" s="697">
        <v>28</v>
      </c>
    </row>
    <row r="215" spans="1:20">
      <c r="A215" s="524" t="s">
        <v>342</v>
      </c>
      <c r="B215" s="485">
        <v>14</v>
      </c>
      <c r="C215" s="524" t="s">
        <v>343</v>
      </c>
      <c r="D215" s="488">
        <v>85</v>
      </c>
      <c r="E215" s="795" t="s">
        <v>323</v>
      </c>
      <c r="F215" s="848">
        <v>32</v>
      </c>
      <c r="G215" s="796" t="s">
        <v>343</v>
      </c>
      <c r="H215" s="452">
        <v>103</v>
      </c>
      <c r="I215" s="483" t="s">
        <v>338</v>
      </c>
      <c r="J215" s="452">
        <v>136</v>
      </c>
      <c r="K215" s="484" t="s">
        <v>310</v>
      </c>
      <c r="L215" s="632">
        <v>83</v>
      </c>
      <c r="M215" s="483" t="s">
        <v>304</v>
      </c>
      <c r="N215" s="452">
        <v>5</v>
      </c>
      <c r="O215" s="483" t="s">
        <v>304</v>
      </c>
      <c r="P215" s="483">
        <v>0</v>
      </c>
      <c r="Q215" s="483" t="s">
        <v>304</v>
      </c>
      <c r="R215" s="803">
        <v>3</v>
      </c>
      <c r="S215" s="483" t="s">
        <v>304</v>
      </c>
      <c r="T215" s="632">
        <v>3</v>
      </c>
    </row>
    <row r="216" spans="1:20">
      <c r="A216" s="793" t="s">
        <v>343</v>
      </c>
      <c r="B216" s="632">
        <v>57</v>
      </c>
      <c r="C216" s="800"/>
      <c r="D216" s="484"/>
      <c r="E216" s="524" t="s">
        <v>343</v>
      </c>
      <c r="F216" s="545">
        <v>23</v>
      </c>
      <c r="G216" s="524"/>
      <c r="H216" s="484"/>
      <c r="I216" s="794" t="s">
        <v>323</v>
      </c>
      <c r="J216" s="452">
        <v>70</v>
      </c>
      <c r="K216" s="483" t="s">
        <v>304</v>
      </c>
      <c r="L216" s="452">
        <v>2</v>
      </c>
      <c r="M216" s="403" t="s">
        <v>326</v>
      </c>
      <c r="N216" s="632">
        <v>4</v>
      </c>
      <c r="O216" s="403" t="s">
        <v>326</v>
      </c>
      <c r="P216" s="483">
        <v>0</v>
      </c>
      <c r="Q216" s="403" t="s">
        <v>326</v>
      </c>
      <c r="R216" s="483">
        <v>0</v>
      </c>
      <c r="S216" s="403" t="s">
        <v>344</v>
      </c>
      <c r="T216" s="631">
        <v>24</v>
      </c>
    </row>
    <row r="217" spans="1:20">
      <c r="A217" s="524" t="s">
        <v>328</v>
      </c>
      <c r="B217" s="453">
        <v>3</v>
      </c>
      <c r="C217" s="590"/>
      <c r="D217" s="484"/>
      <c r="E217" s="801" t="s">
        <v>328</v>
      </c>
      <c r="F217" s="804">
        <v>5</v>
      </c>
      <c r="G217" s="524"/>
      <c r="H217" s="483"/>
      <c r="I217" s="524" t="s">
        <v>344</v>
      </c>
      <c r="J217" s="632">
        <v>97</v>
      </c>
      <c r="K217" s="403" t="s">
        <v>344</v>
      </c>
      <c r="L217" s="452">
        <v>49</v>
      </c>
      <c r="M217" s="403" t="s">
        <v>327</v>
      </c>
      <c r="N217" s="484">
        <v>10</v>
      </c>
      <c r="O217" s="403" t="s">
        <v>327</v>
      </c>
      <c r="P217" s="786">
        <v>8</v>
      </c>
      <c r="Q217" s="403" t="s">
        <v>327</v>
      </c>
      <c r="R217" s="803">
        <v>9</v>
      </c>
      <c r="S217" s="403" t="s">
        <v>326</v>
      </c>
      <c r="T217" s="483">
        <v>0</v>
      </c>
    </row>
    <row r="218" spans="1:20">
      <c r="A218" s="797"/>
      <c r="B218" s="487"/>
      <c r="C218" s="778"/>
      <c r="D218" s="484"/>
      <c r="E218" s="801"/>
      <c r="F218" s="590"/>
      <c r="G218" s="528"/>
      <c r="H218" s="403"/>
      <c r="I218" s="403"/>
      <c r="J218" s="403"/>
      <c r="K218" s="403" t="s">
        <v>326</v>
      </c>
      <c r="L218" s="632">
        <v>6</v>
      </c>
      <c r="M218" s="402" t="s">
        <v>344</v>
      </c>
      <c r="N218" s="786">
        <v>4</v>
      </c>
      <c r="O218" s="484" t="s">
        <v>344</v>
      </c>
      <c r="P218" s="786">
        <v>1</v>
      </c>
      <c r="Q218" s="483" t="s">
        <v>344</v>
      </c>
      <c r="R218" s="632">
        <v>15</v>
      </c>
      <c r="S218" s="484" t="s">
        <v>327</v>
      </c>
      <c r="T218" s="786">
        <v>7</v>
      </c>
    </row>
    <row r="219" spans="1:20">
      <c r="A219" s="403"/>
      <c r="B219" s="526"/>
      <c r="C219" s="776"/>
      <c r="D219" s="487"/>
      <c r="E219" s="487"/>
      <c r="F219" s="774"/>
      <c r="G219" s="590"/>
      <c r="H219" s="484"/>
      <c r="I219" s="403"/>
      <c r="J219" s="403"/>
      <c r="K219" s="484" t="s">
        <v>327</v>
      </c>
      <c r="L219" s="632">
        <v>26</v>
      </c>
      <c r="M219" s="483"/>
      <c r="N219" s="483"/>
      <c r="O219" s="483"/>
      <c r="P219" s="484"/>
      <c r="Q219" s="484"/>
      <c r="R219" s="484"/>
      <c r="S219" s="484"/>
      <c r="T219" s="484"/>
    </row>
    <row r="220" spans="1:20">
      <c r="A220" s="483"/>
      <c r="B220" s="483"/>
      <c r="C220" s="775"/>
      <c r="D220" s="487"/>
      <c r="E220" s="774"/>
      <c r="F220" s="774"/>
      <c r="G220" s="487"/>
      <c r="H220" s="774"/>
      <c r="I220" s="487"/>
      <c r="J220" s="487"/>
      <c r="K220" s="487" t="s">
        <v>324</v>
      </c>
      <c r="L220" s="487"/>
      <c r="M220" s="487"/>
      <c r="N220" s="487"/>
      <c r="O220" s="775"/>
      <c r="P220" s="487"/>
      <c r="Q220" s="774"/>
      <c r="R220" s="487"/>
      <c r="S220" s="487"/>
      <c r="T220" s="487"/>
    </row>
    <row r="221" spans="1:20">
      <c r="A221" s="487"/>
      <c r="B221" s="487"/>
      <c r="C221" s="484"/>
      <c r="D221" s="484"/>
      <c r="E221" s="590"/>
      <c r="F221" s="590"/>
      <c r="G221" s="484"/>
      <c r="H221" s="590"/>
      <c r="I221" s="484"/>
      <c r="J221" s="484"/>
      <c r="K221" s="484"/>
      <c r="L221" s="484"/>
      <c r="M221" s="484"/>
      <c r="N221" s="484"/>
      <c r="O221" s="776"/>
      <c r="P221" s="484"/>
      <c r="Q221" s="590"/>
      <c r="R221" s="484"/>
      <c r="S221" s="484"/>
      <c r="T221" s="484"/>
    </row>
    <row r="222" spans="1:20">
      <c r="A222" s="521" t="s">
        <v>294</v>
      </c>
      <c r="B222" s="521">
        <v>354</v>
      </c>
      <c r="C222" s="521" t="s">
        <v>294</v>
      </c>
      <c r="D222" s="521">
        <v>136</v>
      </c>
      <c r="E222" s="577" t="s">
        <v>294</v>
      </c>
      <c r="F222" s="448">
        <v>153</v>
      </c>
      <c r="G222" s="521" t="s">
        <v>294</v>
      </c>
      <c r="H222" s="521">
        <f>SUM(H211:H221)</f>
        <v>367</v>
      </c>
      <c r="I222" s="587" t="s">
        <v>294</v>
      </c>
      <c r="J222" s="521">
        <f>SUM(J211:J221)</f>
        <v>843</v>
      </c>
      <c r="K222" s="521" t="s">
        <v>294</v>
      </c>
      <c r="L222" s="521">
        <f>SUM(L211:L221)</f>
        <v>243</v>
      </c>
      <c r="M222" s="521" t="s">
        <v>294</v>
      </c>
      <c r="N222" s="521">
        <f>SUM(N211:N219)</f>
        <v>57</v>
      </c>
      <c r="O222" s="521" t="s">
        <v>294</v>
      </c>
      <c r="P222" s="521">
        <f>SUM(P211:P218)</f>
        <v>28</v>
      </c>
      <c r="Q222" s="521" t="s">
        <v>294</v>
      </c>
      <c r="R222" s="521">
        <f>SUM(R211:R221)</f>
        <v>80</v>
      </c>
      <c r="S222" s="521" t="s">
        <v>294</v>
      </c>
      <c r="T222" s="521">
        <f>SUM(T211:T221)</f>
        <v>77</v>
      </c>
    </row>
    <row r="223" spans="1:20">
      <c r="A223" s="1517">
        <v>4554.99</v>
      </c>
      <c r="B223" s="1517"/>
      <c r="C223" s="1517">
        <v>4749.3</v>
      </c>
      <c r="D223" s="1517"/>
      <c r="E223" s="1517">
        <v>1398.91</v>
      </c>
      <c r="F223" s="1518"/>
      <c r="G223" s="1518">
        <v>7401.78</v>
      </c>
      <c r="H223" s="1518"/>
      <c r="I223" s="1517">
        <v>10129.58</v>
      </c>
      <c r="J223" s="1517"/>
      <c r="K223" s="1519">
        <v>3607.13</v>
      </c>
      <c r="L223" s="1517"/>
      <c r="M223" s="1515">
        <v>1558.6</v>
      </c>
      <c r="N223" s="1516"/>
      <c r="O223" s="1515">
        <v>1629.36</v>
      </c>
      <c r="P223" s="1516"/>
      <c r="Q223" s="1515">
        <v>1982.27</v>
      </c>
      <c r="R223" s="1516"/>
      <c r="S223" s="1515">
        <v>2405.42</v>
      </c>
      <c r="T223" s="1516"/>
    </row>
    <row r="225" spans="1:20">
      <c r="A225" s="404" t="s">
        <v>295</v>
      </c>
      <c r="B225" s="403">
        <f>B222+D222+F222+H222+J222</f>
        <v>1853</v>
      </c>
      <c r="C225" s="404" t="s">
        <v>296</v>
      </c>
      <c r="D225" s="415">
        <f>A223+C223+E223+G223+I223</f>
        <v>28234.559999999998</v>
      </c>
    </row>
    <row r="226" spans="1:20">
      <c r="A226" s="404" t="s">
        <v>297</v>
      </c>
      <c r="B226" s="403">
        <f>L222+P222+R222+T222+N222</f>
        <v>485</v>
      </c>
      <c r="C226" s="404" t="s">
        <v>298</v>
      </c>
      <c r="D226" s="415">
        <f>K223+M223+Q223+S223+O223</f>
        <v>11182.78</v>
      </c>
    </row>
    <row r="227" spans="1:20">
      <c r="A227" s="404" t="s">
        <v>299</v>
      </c>
      <c r="B227" s="403">
        <f>B225+B226</f>
        <v>2338</v>
      </c>
      <c r="C227" s="404" t="s">
        <v>299</v>
      </c>
      <c r="D227" s="415">
        <f>D225+D226</f>
        <v>39417.339999999997</v>
      </c>
    </row>
    <row r="229" spans="1:20">
      <c r="A229" s="1520" t="s">
        <v>345</v>
      </c>
      <c r="B229" s="1521"/>
      <c r="C229" s="1521"/>
      <c r="D229" s="1521"/>
      <c r="E229" s="1521"/>
      <c r="F229" s="1521"/>
      <c r="G229" s="1521"/>
      <c r="H229" s="1521"/>
      <c r="I229" s="1521"/>
      <c r="J229" s="1521"/>
      <c r="K229" s="1521"/>
      <c r="L229" s="1521"/>
      <c r="M229" s="1521"/>
      <c r="N229" s="1521"/>
      <c r="O229" s="1521"/>
      <c r="P229" s="1521"/>
      <c r="Q229" s="1521"/>
      <c r="R229" s="1521"/>
      <c r="S229" s="1521"/>
      <c r="T229" s="1521"/>
    </row>
    <row r="230" spans="1:20">
      <c r="A230" s="1521"/>
      <c r="B230" s="1521"/>
      <c r="C230" s="1521"/>
      <c r="D230" s="1521"/>
      <c r="E230" s="1521"/>
      <c r="F230" s="1521"/>
      <c r="G230" s="1521"/>
      <c r="H230" s="1521"/>
      <c r="I230" s="1521"/>
      <c r="J230" s="1521"/>
      <c r="K230" s="1521"/>
      <c r="L230" s="1521"/>
      <c r="M230" s="1521"/>
      <c r="N230" s="1521"/>
      <c r="O230" s="1521"/>
      <c r="P230" s="1521"/>
      <c r="Q230" s="1521"/>
      <c r="R230" s="1521"/>
      <c r="S230" s="1521"/>
      <c r="T230" s="1521"/>
    </row>
    <row r="231" spans="1:20" ht="18">
      <c r="A231" s="1523" t="s">
        <v>54</v>
      </c>
      <c r="B231" s="1523"/>
      <c r="C231" s="1523" t="s">
        <v>277</v>
      </c>
      <c r="D231" s="1522"/>
      <c r="E231" s="1523" t="s">
        <v>278</v>
      </c>
      <c r="F231" s="1523"/>
      <c r="G231" s="1523" t="s">
        <v>279</v>
      </c>
      <c r="H231" s="1523"/>
      <c r="I231" s="1523" t="s">
        <v>280</v>
      </c>
      <c r="J231" s="1523"/>
      <c r="K231" s="1523" t="s">
        <v>281</v>
      </c>
      <c r="L231" s="1523"/>
      <c r="M231" s="1523" t="s">
        <v>282</v>
      </c>
      <c r="N231" s="1523"/>
      <c r="O231" s="1523" t="s">
        <v>283</v>
      </c>
      <c r="P231" s="1523"/>
      <c r="Q231" s="1523" t="s">
        <v>284</v>
      </c>
      <c r="R231" s="1523"/>
      <c r="S231" s="1523" t="s">
        <v>36</v>
      </c>
      <c r="T231" s="1523"/>
    </row>
    <row r="232" spans="1:20">
      <c r="A232" s="482" t="s">
        <v>330</v>
      </c>
      <c r="B232" s="451">
        <v>36</v>
      </c>
      <c r="C232" s="483" t="s">
        <v>346</v>
      </c>
      <c r="D232" s="453">
        <v>4</v>
      </c>
      <c r="E232" s="483" t="s">
        <v>346</v>
      </c>
      <c r="F232" s="627">
        <v>8</v>
      </c>
      <c r="G232" s="483" t="s">
        <v>346</v>
      </c>
      <c r="H232" s="630">
        <v>40</v>
      </c>
      <c r="I232" s="522" t="s">
        <v>333</v>
      </c>
      <c r="J232" s="452">
        <v>227</v>
      </c>
      <c r="K232" s="873">
        <v>9.9</v>
      </c>
      <c r="L232" s="689">
        <v>8</v>
      </c>
      <c r="M232" s="873">
        <v>9.9</v>
      </c>
      <c r="N232" s="451">
        <v>54</v>
      </c>
      <c r="O232" s="873">
        <v>9.9</v>
      </c>
      <c r="P232" s="488">
        <v>30</v>
      </c>
      <c r="Q232" s="873">
        <v>9.9</v>
      </c>
      <c r="R232" s="489">
        <v>20</v>
      </c>
      <c r="S232" s="874" t="s">
        <v>347</v>
      </c>
      <c r="T232" s="488">
        <v>15</v>
      </c>
    </row>
    <row r="233" spans="1:20" ht="24">
      <c r="A233" s="483" t="s">
        <v>347</v>
      </c>
      <c r="B233" s="545">
        <v>18</v>
      </c>
      <c r="C233" s="483" t="s">
        <v>348</v>
      </c>
      <c r="D233" s="452">
        <v>25</v>
      </c>
      <c r="E233" s="520" t="s">
        <v>348</v>
      </c>
      <c r="F233" s="453">
        <v>9</v>
      </c>
      <c r="G233" s="520" t="s">
        <v>349</v>
      </c>
      <c r="H233" s="488">
        <v>38</v>
      </c>
      <c r="I233" s="491" t="s">
        <v>346</v>
      </c>
      <c r="J233" s="884">
        <v>16</v>
      </c>
      <c r="K233" s="874" t="s">
        <v>347</v>
      </c>
      <c r="L233" s="488">
        <v>15</v>
      </c>
      <c r="M233" s="874" t="s">
        <v>347</v>
      </c>
      <c r="N233" s="697">
        <v>1</v>
      </c>
      <c r="O233" s="874" t="s">
        <v>347</v>
      </c>
      <c r="P233" s="453">
        <v>0</v>
      </c>
      <c r="Q233" s="874" t="s">
        <v>347</v>
      </c>
      <c r="R233" s="697">
        <v>3</v>
      </c>
      <c r="S233" s="874" t="s">
        <v>287</v>
      </c>
      <c r="T233" s="485">
        <v>0</v>
      </c>
    </row>
    <row r="234" spans="1:20">
      <c r="A234" s="491" t="s">
        <v>348</v>
      </c>
      <c r="B234" s="546">
        <v>25</v>
      </c>
      <c r="C234" s="491" t="s">
        <v>350</v>
      </c>
      <c r="D234" s="488">
        <v>33</v>
      </c>
      <c r="E234" s="483" t="s">
        <v>339</v>
      </c>
      <c r="F234" s="453">
        <v>8</v>
      </c>
      <c r="G234" s="591" t="s">
        <v>339</v>
      </c>
      <c r="H234" s="452">
        <v>30</v>
      </c>
      <c r="I234" s="483" t="s">
        <v>351</v>
      </c>
      <c r="J234" s="452">
        <v>108</v>
      </c>
      <c r="K234" s="874" t="s">
        <v>287</v>
      </c>
      <c r="L234" s="485">
        <v>0</v>
      </c>
      <c r="M234" s="874" t="s">
        <v>287</v>
      </c>
      <c r="N234" s="485">
        <v>0</v>
      </c>
      <c r="O234" s="874" t="s">
        <v>287</v>
      </c>
      <c r="P234" s="485">
        <v>0</v>
      </c>
      <c r="Q234" s="874" t="s">
        <v>287</v>
      </c>
      <c r="R234" s="485">
        <v>0</v>
      </c>
      <c r="S234" s="874" t="s">
        <v>352</v>
      </c>
      <c r="T234" s="452">
        <v>29</v>
      </c>
    </row>
    <row r="235" spans="1:20">
      <c r="A235" s="524" t="s">
        <v>310</v>
      </c>
      <c r="B235" s="452">
        <v>34</v>
      </c>
      <c r="C235" s="794"/>
      <c r="D235" s="484"/>
      <c r="E235" s="483" t="s">
        <v>353</v>
      </c>
      <c r="F235" s="453">
        <v>18</v>
      </c>
      <c r="G235" s="576" t="s">
        <v>354</v>
      </c>
      <c r="H235" s="452">
        <v>54</v>
      </c>
      <c r="I235" s="483" t="s">
        <v>339</v>
      </c>
      <c r="J235" s="452">
        <v>20</v>
      </c>
      <c r="K235" s="874" t="s">
        <v>352</v>
      </c>
      <c r="L235" s="452">
        <v>14</v>
      </c>
      <c r="M235" s="874" t="s">
        <v>352</v>
      </c>
      <c r="N235" s="453">
        <v>7</v>
      </c>
      <c r="O235" s="874" t="s">
        <v>352</v>
      </c>
      <c r="P235" s="453">
        <v>2</v>
      </c>
      <c r="Q235" s="874" t="s">
        <v>352</v>
      </c>
      <c r="R235" s="485">
        <v>11</v>
      </c>
      <c r="S235" s="874" t="s">
        <v>344</v>
      </c>
      <c r="T235" s="598">
        <v>6</v>
      </c>
    </row>
    <row r="236" spans="1:20">
      <c r="A236" s="524" t="s">
        <v>353</v>
      </c>
      <c r="B236" s="452">
        <v>30</v>
      </c>
      <c r="C236" s="524"/>
      <c r="D236" s="491"/>
      <c r="E236" s="795" t="s">
        <v>350</v>
      </c>
      <c r="F236" s="883">
        <v>5</v>
      </c>
      <c r="G236" s="796" t="s">
        <v>355</v>
      </c>
      <c r="H236" s="452">
        <v>45</v>
      </c>
      <c r="I236" s="483" t="s">
        <v>353</v>
      </c>
      <c r="J236" s="452">
        <v>64</v>
      </c>
      <c r="K236" s="874" t="s">
        <v>344</v>
      </c>
      <c r="L236" s="803">
        <v>3</v>
      </c>
      <c r="M236" s="874" t="s">
        <v>344</v>
      </c>
      <c r="N236" s="485">
        <v>2</v>
      </c>
      <c r="O236" s="874" t="s">
        <v>344</v>
      </c>
      <c r="P236" s="453">
        <v>3</v>
      </c>
      <c r="Q236" s="874" t="s">
        <v>344</v>
      </c>
      <c r="R236" s="803">
        <v>4</v>
      </c>
      <c r="S236" s="874" t="s">
        <v>356</v>
      </c>
      <c r="T236" s="803">
        <v>7</v>
      </c>
    </row>
    <row r="237" spans="1:20">
      <c r="A237" s="793" t="s">
        <v>350</v>
      </c>
      <c r="B237" s="632">
        <v>12</v>
      </c>
      <c r="C237" s="796"/>
      <c r="D237" s="484"/>
      <c r="E237" s="524"/>
      <c r="F237" s="524"/>
      <c r="G237" s="524"/>
      <c r="H237" s="484"/>
      <c r="I237" s="794" t="s">
        <v>357</v>
      </c>
      <c r="J237" s="452">
        <v>31</v>
      </c>
      <c r="K237" s="874" t="s">
        <v>356</v>
      </c>
      <c r="L237" s="452">
        <v>20</v>
      </c>
      <c r="M237" s="874" t="s">
        <v>356</v>
      </c>
      <c r="N237" s="786">
        <v>1</v>
      </c>
      <c r="O237" s="874" t="s">
        <v>356</v>
      </c>
      <c r="P237" s="453">
        <v>0</v>
      </c>
      <c r="Q237" s="874" t="s">
        <v>356</v>
      </c>
      <c r="R237" s="485">
        <v>0</v>
      </c>
      <c r="S237" s="875" t="s">
        <v>328</v>
      </c>
      <c r="T237" s="882">
        <v>0</v>
      </c>
    </row>
    <row r="238" spans="1:20">
      <c r="A238" s="524" t="s">
        <v>328</v>
      </c>
      <c r="B238" s="453">
        <v>0</v>
      </c>
      <c r="C238" s="590"/>
      <c r="D238" s="484"/>
      <c r="E238" s="794"/>
      <c r="F238" s="590"/>
      <c r="G238" s="524"/>
      <c r="H238" s="483"/>
      <c r="I238" s="524" t="s">
        <v>335</v>
      </c>
      <c r="J238" s="786">
        <v>0</v>
      </c>
      <c r="K238" s="875" t="s">
        <v>328</v>
      </c>
      <c r="L238" s="485">
        <v>0</v>
      </c>
      <c r="M238" s="875" t="s">
        <v>328</v>
      </c>
      <c r="N238" s="803">
        <v>0</v>
      </c>
      <c r="O238" s="875" t="s">
        <v>328</v>
      </c>
      <c r="P238" s="786">
        <v>0</v>
      </c>
      <c r="Q238" s="875" t="s">
        <v>328</v>
      </c>
      <c r="R238" s="803">
        <v>0</v>
      </c>
      <c r="S238" s="875" t="s">
        <v>326</v>
      </c>
      <c r="T238" s="485">
        <v>0</v>
      </c>
    </row>
    <row r="239" spans="1:20">
      <c r="A239" s="872" t="s">
        <v>335</v>
      </c>
      <c r="B239" s="799">
        <v>0</v>
      </c>
      <c r="C239" s="778"/>
      <c r="D239" s="484"/>
      <c r="E239" s="794"/>
      <c r="F239" s="590"/>
      <c r="G239" s="590"/>
      <c r="H239" s="484"/>
      <c r="I239" s="794" t="s">
        <v>328</v>
      </c>
      <c r="J239" s="786">
        <v>0</v>
      </c>
      <c r="K239" s="875" t="s">
        <v>326</v>
      </c>
      <c r="L239" s="803">
        <v>0</v>
      </c>
      <c r="M239" s="875" t="s">
        <v>326</v>
      </c>
      <c r="N239" s="632">
        <v>5</v>
      </c>
      <c r="O239" s="875" t="s">
        <v>326</v>
      </c>
      <c r="P239" s="786">
        <v>0</v>
      </c>
      <c r="Q239" s="875" t="s">
        <v>326</v>
      </c>
      <c r="R239" s="803">
        <v>0</v>
      </c>
      <c r="S239" s="484" t="s">
        <v>358</v>
      </c>
      <c r="T239" s="632">
        <v>12</v>
      </c>
    </row>
    <row r="240" spans="1:20">
      <c r="A240" s="484"/>
      <c r="B240" s="487"/>
      <c r="C240" s="776"/>
      <c r="D240" s="487"/>
      <c r="E240" s="487"/>
      <c r="F240" s="774"/>
      <c r="G240" s="590"/>
      <c r="H240" s="484"/>
      <c r="I240" s="484"/>
      <c r="J240" s="484"/>
      <c r="K240" s="876" t="s">
        <v>355</v>
      </c>
      <c r="L240" s="632">
        <v>4</v>
      </c>
      <c r="M240" s="876" t="s">
        <v>355</v>
      </c>
      <c r="N240" s="485">
        <v>0</v>
      </c>
      <c r="O240" s="876" t="s">
        <v>355</v>
      </c>
      <c r="P240" s="786">
        <v>0</v>
      </c>
      <c r="Q240" s="876" t="s">
        <v>355</v>
      </c>
      <c r="R240" s="803">
        <v>1</v>
      </c>
      <c r="S240" s="876" t="s">
        <v>355</v>
      </c>
      <c r="T240" s="786">
        <v>0</v>
      </c>
    </row>
    <row r="241" spans="1:20">
      <c r="A241" s="483"/>
      <c r="B241" s="483"/>
      <c r="C241" s="775"/>
      <c r="D241" s="487"/>
      <c r="E241" s="774"/>
      <c r="F241" s="774"/>
      <c r="G241" s="487"/>
      <c r="H241" s="774"/>
      <c r="I241" s="487"/>
      <c r="J241" s="487"/>
      <c r="K241" s="877"/>
      <c r="L241" s="487"/>
      <c r="M241" s="487"/>
      <c r="N241" s="487"/>
      <c r="O241" s="775"/>
      <c r="P241" s="487"/>
      <c r="Q241" s="774"/>
      <c r="R241" s="487"/>
      <c r="S241" s="487"/>
      <c r="T241" s="487"/>
    </row>
    <row r="242" spans="1:20">
      <c r="A242" s="487"/>
      <c r="B242" s="487"/>
      <c r="C242" s="484"/>
      <c r="D242" s="484"/>
      <c r="E242" s="590"/>
      <c r="F242" s="590"/>
      <c r="G242" s="484"/>
      <c r="H242" s="590"/>
      <c r="I242" s="484"/>
      <c r="J242" s="484"/>
      <c r="K242" s="484"/>
      <c r="L242" s="484"/>
      <c r="M242" s="484"/>
      <c r="N242" s="484"/>
      <c r="O242" s="776"/>
      <c r="P242" s="484"/>
      <c r="Q242" s="590"/>
      <c r="R242" s="484"/>
      <c r="S242" s="484"/>
      <c r="T242" s="484"/>
    </row>
    <row r="243" spans="1:20">
      <c r="A243" s="521" t="s">
        <v>294</v>
      </c>
      <c r="B243" s="521">
        <v>155</v>
      </c>
      <c r="C243" s="521" t="s">
        <v>294</v>
      </c>
      <c r="D243" s="521">
        <v>62</v>
      </c>
      <c r="E243" s="577" t="s">
        <v>294</v>
      </c>
      <c r="F243" s="448">
        <v>43</v>
      </c>
      <c r="G243" s="521" t="s">
        <v>294</v>
      </c>
      <c r="H243" s="521">
        <f>SUM(H232:H242)</f>
        <v>207</v>
      </c>
      <c r="I243" s="587" t="s">
        <v>294</v>
      </c>
      <c r="J243" s="521">
        <f>SUM(J232:J242)</f>
        <v>466</v>
      </c>
      <c r="K243" s="521" t="s">
        <v>294</v>
      </c>
      <c r="L243" s="521">
        <f>SUM(L232:L242)</f>
        <v>64</v>
      </c>
      <c r="M243" s="521" t="s">
        <v>294</v>
      </c>
      <c r="N243" s="521">
        <f>SUM(N232:N240)</f>
        <v>70</v>
      </c>
      <c r="O243" s="521" t="s">
        <v>294</v>
      </c>
      <c r="P243" s="521">
        <f>SUM(P232:P239)</f>
        <v>35</v>
      </c>
      <c r="Q243" s="521" t="s">
        <v>294</v>
      </c>
      <c r="R243" s="521">
        <f>SUM(R232:R242)</f>
        <v>39</v>
      </c>
      <c r="S243" s="521" t="s">
        <v>294</v>
      </c>
      <c r="T243" s="521">
        <f>SUM(T232:T242)</f>
        <v>69</v>
      </c>
    </row>
    <row r="244" spans="1:20">
      <c r="A244" s="1517">
        <v>2890.17</v>
      </c>
      <c r="B244" s="1517"/>
      <c r="C244" s="1517">
        <v>3153.74</v>
      </c>
      <c r="D244" s="1517"/>
      <c r="E244" s="1517">
        <v>599.98</v>
      </c>
      <c r="F244" s="1518"/>
      <c r="G244" s="1518">
        <v>4437.5200000000004</v>
      </c>
      <c r="H244" s="1518"/>
      <c r="I244" s="1517">
        <v>9773.41</v>
      </c>
      <c r="J244" s="1517"/>
      <c r="K244" s="1519">
        <v>2137.9499999999998</v>
      </c>
      <c r="L244" s="1517"/>
      <c r="M244" s="1515">
        <v>1273.54</v>
      </c>
      <c r="N244" s="1516"/>
      <c r="O244" s="1515">
        <v>532.82000000000005</v>
      </c>
      <c r="P244" s="1516"/>
      <c r="Q244" s="1515">
        <v>1227.17</v>
      </c>
      <c r="R244" s="1516"/>
      <c r="S244" s="1515">
        <v>1795.45</v>
      </c>
      <c r="T244" s="1516"/>
    </row>
    <row r="246" spans="1:20">
      <c r="A246" s="404" t="s">
        <v>295</v>
      </c>
      <c r="B246" s="403">
        <f>B243+D243+F243+H243+J243</f>
        <v>933</v>
      </c>
      <c r="C246" s="404" t="s">
        <v>296</v>
      </c>
      <c r="D246" s="415">
        <f>A244+C244+E244+G244+I244</f>
        <v>20854.82</v>
      </c>
    </row>
    <row r="247" spans="1:20">
      <c r="A247" s="404" t="s">
        <v>297</v>
      </c>
      <c r="B247" s="403">
        <f>L243+P243+R243+T243+N243</f>
        <v>277</v>
      </c>
      <c r="C247" s="404" t="s">
        <v>298</v>
      </c>
      <c r="D247" s="415">
        <f>K244+M244+Q244+S244+O244</f>
        <v>6966.9299999999994</v>
      </c>
    </row>
    <row r="248" spans="1:20">
      <c r="A248" s="404" t="s">
        <v>299</v>
      </c>
      <c r="B248" s="403">
        <f>B246+B247</f>
        <v>1210</v>
      </c>
      <c r="C248" s="404" t="s">
        <v>299</v>
      </c>
      <c r="D248" s="415">
        <f>D246+D247</f>
        <v>27821.75</v>
      </c>
    </row>
    <row r="250" spans="1:20">
      <c r="A250" s="1520" t="s">
        <v>359</v>
      </c>
      <c r="B250" s="1521"/>
      <c r="C250" s="1521"/>
      <c r="D250" s="1521"/>
      <c r="E250" s="1521"/>
      <c r="F250" s="1521"/>
      <c r="G250" s="1521"/>
      <c r="H250" s="1521"/>
      <c r="I250" s="1521"/>
      <c r="J250" s="1521"/>
      <c r="K250" s="1521"/>
      <c r="L250" s="1521"/>
      <c r="M250" s="1521"/>
      <c r="N250" s="1521"/>
      <c r="O250" s="1521"/>
      <c r="P250" s="1521"/>
      <c r="Q250" s="1521"/>
      <c r="R250" s="1521"/>
      <c r="S250" s="1521"/>
      <c r="T250" s="1521"/>
    </row>
    <row r="251" spans="1:20">
      <c r="A251" s="1521"/>
      <c r="B251" s="1521"/>
      <c r="C251" s="1521"/>
      <c r="D251" s="1521"/>
      <c r="E251" s="1521"/>
      <c r="F251" s="1521"/>
      <c r="G251" s="1521"/>
      <c r="H251" s="1521"/>
      <c r="I251" s="1521"/>
      <c r="J251" s="1521"/>
      <c r="K251" s="1521"/>
      <c r="L251" s="1521"/>
      <c r="M251" s="1521"/>
      <c r="N251" s="1521"/>
      <c r="O251" s="1521"/>
      <c r="P251" s="1521"/>
      <c r="Q251" s="1521"/>
      <c r="R251" s="1521"/>
      <c r="S251" s="1521"/>
      <c r="T251" s="1521"/>
    </row>
    <row r="252" spans="1:20" ht="18">
      <c r="A252" s="1523" t="s">
        <v>54</v>
      </c>
      <c r="B252" s="1523"/>
      <c r="C252" s="1523" t="s">
        <v>277</v>
      </c>
      <c r="D252" s="1522"/>
      <c r="E252" s="1523" t="s">
        <v>278</v>
      </c>
      <c r="F252" s="1523"/>
      <c r="G252" s="1523" t="s">
        <v>279</v>
      </c>
      <c r="H252" s="1523"/>
      <c r="I252" s="1523" t="s">
        <v>280</v>
      </c>
      <c r="J252" s="1523"/>
      <c r="K252" s="1523" t="s">
        <v>281</v>
      </c>
      <c r="L252" s="1523"/>
      <c r="M252" s="1523" t="s">
        <v>282</v>
      </c>
      <c r="N252" s="1523"/>
      <c r="O252" s="1523" t="s">
        <v>283</v>
      </c>
      <c r="P252" s="1523"/>
      <c r="Q252" s="1523" t="s">
        <v>284</v>
      </c>
      <c r="R252" s="1523"/>
      <c r="S252" s="1523" t="s">
        <v>36</v>
      </c>
      <c r="T252" s="1523"/>
    </row>
    <row r="253" spans="1:20">
      <c r="A253" s="482" t="s">
        <v>360</v>
      </c>
      <c r="B253" s="489">
        <v>7</v>
      </c>
      <c r="C253" s="483" t="s">
        <v>346</v>
      </c>
      <c r="D253" s="452">
        <v>7</v>
      </c>
      <c r="E253" s="483" t="s">
        <v>346</v>
      </c>
      <c r="F253" s="627">
        <v>0</v>
      </c>
      <c r="G253" s="483" t="s">
        <v>346</v>
      </c>
      <c r="H253" s="630">
        <v>6</v>
      </c>
      <c r="I253" s="522" t="s">
        <v>333</v>
      </c>
      <c r="J253" s="452">
        <v>155</v>
      </c>
      <c r="K253" s="939" t="s">
        <v>346</v>
      </c>
      <c r="L253" s="689">
        <v>3</v>
      </c>
      <c r="M253" s="938">
        <v>9.99</v>
      </c>
      <c r="N253" s="489">
        <v>18</v>
      </c>
      <c r="O253" s="938">
        <v>9.99</v>
      </c>
      <c r="P253" s="488">
        <v>21</v>
      </c>
      <c r="Q253" s="939" t="s">
        <v>346</v>
      </c>
      <c r="R253" s="489">
        <v>0</v>
      </c>
      <c r="S253" s="939" t="s">
        <v>346</v>
      </c>
      <c r="T253" s="697">
        <v>0</v>
      </c>
    </row>
    <row r="254" spans="1:20">
      <c r="A254" s="483" t="s">
        <v>361</v>
      </c>
      <c r="B254" s="545">
        <v>13</v>
      </c>
      <c r="C254" s="483" t="s">
        <v>361</v>
      </c>
      <c r="D254" s="452">
        <v>25</v>
      </c>
      <c r="E254" s="520" t="s">
        <v>361</v>
      </c>
      <c r="F254" s="452">
        <v>17</v>
      </c>
      <c r="G254" s="520" t="s">
        <v>361</v>
      </c>
      <c r="H254" s="488">
        <v>18</v>
      </c>
      <c r="I254" s="491" t="s">
        <v>346</v>
      </c>
      <c r="J254" s="629">
        <v>0</v>
      </c>
      <c r="K254" s="940" t="s">
        <v>352</v>
      </c>
      <c r="L254" s="598">
        <v>4</v>
      </c>
      <c r="M254" s="939" t="s">
        <v>346</v>
      </c>
      <c r="N254" s="598">
        <v>0</v>
      </c>
      <c r="O254" s="939" t="s">
        <v>346</v>
      </c>
      <c r="P254" s="453">
        <v>0</v>
      </c>
      <c r="Q254" s="940" t="s">
        <v>352</v>
      </c>
      <c r="R254" s="598">
        <v>3</v>
      </c>
      <c r="S254" s="940" t="s">
        <v>352</v>
      </c>
      <c r="T254" s="452">
        <v>8</v>
      </c>
    </row>
    <row r="255" spans="1:20">
      <c r="A255" s="491" t="s">
        <v>322</v>
      </c>
      <c r="B255" s="546">
        <v>33</v>
      </c>
      <c r="C255" s="491" t="s">
        <v>322</v>
      </c>
      <c r="D255" s="488">
        <v>96</v>
      </c>
      <c r="E255" s="483" t="s">
        <v>322</v>
      </c>
      <c r="F255" s="452">
        <v>15</v>
      </c>
      <c r="G255" s="591" t="s">
        <v>322</v>
      </c>
      <c r="H255" s="452">
        <v>113</v>
      </c>
      <c r="I255" s="483" t="s">
        <v>335</v>
      </c>
      <c r="J255" s="452">
        <v>2</v>
      </c>
      <c r="K255" s="940" t="s">
        <v>356</v>
      </c>
      <c r="L255" s="452">
        <v>14</v>
      </c>
      <c r="M255" s="940" t="s">
        <v>352</v>
      </c>
      <c r="N255" s="485">
        <v>2</v>
      </c>
      <c r="O255" s="940" t="s">
        <v>352</v>
      </c>
      <c r="P255" s="453">
        <v>2</v>
      </c>
      <c r="Q255" s="940" t="s">
        <v>356</v>
      </c>
      <c r="R255" s="485">
        <v>0</v>
      </c>
      <c r="S255" s="940" t="s">
        <v>356</v>
      </c>
      <c r="T255" s="453">
        <v>2</v>
      </c>
    </row>
    <row r="256" spans="1:20" ht="24">
      <c r="A256" s="524" t="s">
        <v>348</v>
      </c>
      <c r="B256" s="485">
        <v>2</v>
      </c>
      <c r="C256" s="794" t="s">
        <v>348</v>
      </c>
      <c r="D256" s="632">
        <v>13</v>
      </c>
      <c r="E256" s="483" t="s">
        <v>348</v>
      </c>
      <c r="F256" s="485">
        <v>6</v>
      </c>
      <c r="G256" s="576" t="s">
        <v>349</v>
      </c>
      <c r="H256" s="485">
        <v>5</v>
      </c>
      <c r="I256" s="483" t="s">
        <v>351</v>
      </c>
      <c r="J256" s="452">
        <v>12</v>
      </c>
      <c r="K256" s="941" t="s">
        <v>357</v>
      </c>
      <c r="L256" s="485">
        <v>2</v>
      </c>
      <c r="M256" s="940" t="s">
        <v>356</v>
      </c>
      <c r="N256" s="453">
        <v>3</v>
      </c>
      <c r="O256" s="940" t="s">
        <v>356</v>
      </c>
      <c r="P256" s="453">
        <v>0</v>
      </c>
      <c r="Q256" s="941" t="s">
        <v>357</v>
      </c>
      <c r="R256" s="485">
        <v>0</v>
      </c>
      <c r="S256" s="941" t="s">
        <v>357</v>
      </c>
      <c r="T256" s="697">
        <v>1</v>
      </c>
    </row>
    <row r="257" spans="1:20">
      <c r="A257" s="524" t="s">
        <v>338</v>
      </c>
      <c r="B257" s="452">
        <v>92</v>
      </c>
      <c r="C257" s="524" t="s">
        <v>301</v>
      </c>
      <c r="D257" s="488">
        <v>45</v>
      </c>
      <c r="E257" s="795" t="s">
        <v>339</v>
      </c>
      <c r="F257" s="848">
        <v>57</v>
      </c>
      <c r="G257" s="796" t="s">
        <v>339</v>
      </c>
      <c r="H257" s="452">
        <v>209</v>
      </c>
      <c r="I257" s="483" t="s">
        <v>311</v>
      </c>
      <c r="J257" s="452">
        <v>51</v>
      </c>
      <c r="K257" s="941" t="s">
        <v>362</v>
      </c>
      <c r="L257" s="632">
        <v>29</v>
      </c>
      <c r="M257" s="943" t="s">
        <v>357</v>
      </c>
      <c r="N257" s="485">
        <v>3</v>
      </c>
      <c r="O257" s="941" t="s">
        <v>357</v>
      </c>
      <c r="P257" s="453">
        <v>0</v>
      </c>
      <c r="Q257" s="941" t="s">
        <v>290</v>
      </c>
      <c r="R257" s="632">
        <v>24</v>
      </c>
      <c r="S257" s="941" t="s">
        <v>362</v>
      </c>
      <c r="T257" s="632">
        <v>23</v>
      </c>
    </row>
    <row r="258" spans="1:20">
      <c r="A258" s="793" t="s">
        <v>302</v>
      </c>
      <c r="B258" s="786">
        <v>5</v>
      </c>
      <c r="C258" s="796" t="s">
        <v>350</v>
      </c>
      <c r="D258" s="803">
        <v>4</v>
      </c>
      <c r="E258" s="524" t="s">
        <v>302</v>
      </c>
      <c r="F258" s="524">
        <v>2</v>
      </c>
      <c r="G258" s="524" t="s">
        <v>301</v>
      </c>
      <c r="H258" s="632">
        <v>122</v>
      </c>
      <c r="I258" s="794" t="s">
        <v>322</v>
      </c>
      <c r="J258" s="452">
        <v>121</v>
      </c>
      <c r="K258" s="941" t="s">
        <v>290</v>
      </c>
      <c r="L258" s="452">
        <v>47</v>
      </c>
      <c r="M258" s="941" t="s">
        <v>290</v>
      </c>
      <c r="N258" s="632">
        <v>25</v>
      </c>
      <c r="O258" s="941" t="s">
        <v>290</v>
      </c>
      <c r="P258" s="452">
        <v>9</v>
      </c>
      <c r="Q258" s="941" t="s">
        <v>311</v>
      </c>
      <c r="R258" s="453">
        <v>6</v>
      </c>
      <c r="S258" s="941" t="s">
        <v>290</v>
      </c>
      <c r="T258" s="631">
        <v>44</v>
      </c>
    </row>
    <row r="259" spans="1:20">
      <c r="A259" s="524" t="s">
        <v>353</v>
      </c>
      <c r="B259" s="452">
        <v>13</v>
      </c>
      <c r="C259" s="590"/>
      <c r="D259" s="484"/>
      <c r="E259" s="794" t="s">
        <v>353</v>
      </c>
      <c r="F259" s="635">
        <v>13</v>
      </c>
      <c r="G259" s="524" t="s">
        <v>354</v>
      </c>
      <c r="H259" s="452">
        <v>55</v>
      </c>
      <c r="I259" s="524" t="s">
        <v>339</v>
      </c>
      <c r="J259" s="632">
        <v>114</v>
      </c>
      <c r="K259" s="941" t="s">
        <v>363</v>
      </c>
      <c r="L259" s="452">
        <v>13</v>
      </c>
      <c r="M259" s="941" t="s">
        <v>311</v>
      </c>
      <c r="N259" s="632">
        <v>11</v>
      </c>
      <c r="O259" s="941" t="s">
        <v>311</v>
      </c>
      <c r="P259" s="803">
        <v>4</v>
      </c>
      <c r="Q259" s="942" t="s">
        <v>302</v>
      </c>
      <c r="R259" s="786">
        <v>5</v>
      </c>
      <c r="S259" s="941" t="s">
        <v>311</v>
      </c>
      <c r="T259" s="452">
        <v>18</v>
      </c>
    </row>
    <row r="260" spans="1:20">
      <c r="A260" s="872" t="s">
        <v>350</v>
      </c>
      <c r="B260" s="882">
        <v>3</v>
      </c>
      <c r="C260" s="778"/>
      <c r="D260" s="484"/>
      <c r="E260" s="794" t="s">
        <v>350</v>
      </c>
      <c r="F260" s="802">
        <v>0</v>
      </c>
      <c r="G260" s="796" t="s">
        <v>355</v>
      </c>
      <c r="H260" s="803">
        <v>6</v>
      </c>
      <c r="I260" s="794" t="s">
        <v>301</v>
      </c>
      <c r="J260" s="632">
        <v>83</v>
      </c>
      <c r="K260" s="941" t="s">
        <v>311</v>
      </c>
      <c r="L260" s="632">
        <v>23</v>
      </c>
      <c r="M260" s="941" t="s">
        <v>302</v>
      </c>
      <c r="N260" s="786">
        <v>0</v>
      </c>
      <c r="O260" s="941" t="s">
        <v>302</v>
      </c>
      <c r="P260" s="803">
        <v>5</v>
      </c>
      <c r="R260" s="484"/>
      <c r="S260" s="941" t="s">
        <v>302</v>
      </c>
      <c r="T260" s="632">
        <v>24</v>
      </c>
    </row>
    <row r="261" spans="1:20">
      <c r="A261" s="794" t="s">
        <v>364</v>
      </c>
      <c r="B261" s="882">
        <v>1</v>
      </c>
      <c r="C261" s="776"/>
      <c r="D261" s="487"/>
      <c r="E261" s="487"/>
      <c r="F261" s="774"/>
      <c r="G261" s="590"/>
      <c r="H261" s="484"/>
      <c r="I261" s="794" t="s">
        <v>353</v>
      </c>
      <c r="J261" s="632">
        <v>46</v>
      </c>
      <c r="K261" s="941" t="s">
        <v>302</v>
      </c>
      <c r="L261" s="632">
        <v>28</v>
      </c>
      <c r="N261" s="483"/>
      <c r="P261" s="590"/>
      <c r="Q261" s="403"/>
      <c r="R261" s="776"/>
      <c r="T261" s="484"/>
    </row>
    <row r="262" spans="1:20">
      <c r="A262" s="483" t="s">
        <v>347</v>
      </c>
      <c r="B262" s="453">
        <v>0</v>
      </c>
      <c r="C262" s="775"/>
      <c r="D262" s="487"/>
      <c r="E262" s="774"/>
      <c r="F262" s="774"/>
      <c r="G262" s="487"/>
      <c r="H262" s="774"/>
      <c r="I262" s="983" t="s">
        <v>355</v>
      </c>
      <c r="J262" s="631">
        <v>5</v>
      </c>
      <c r="L262" s="487"/>
      <c r="N262" s="487"/>
      <c r="P262" s="487"/>
      <c r="Q262" s="941"/>
      <c r="R262" s="487"/>
      <c r="S262" s="484"/>
      <c r="T262" s="487"/>
    </row>
    <row r="263" spans="1:20">
      <c r="A263" s="487"/>
      <c r="B263" s="487"/>
      <c r="C263" s="484"/>
      <c r="D263" s="484"/>
      <c r="E263" s="590"/>
      <c r="F263" s="590"/>
      <c r="G263" s="484"/>
      <c r="H263" s="590"/>
      <c r="I263" s="484"/>
      <c r="J263" s="484"/>
      <c r="K263" s="484"/>
      <c r="L263" s="484"/>
      <c r="M263" s="484"/>
      <c r="N263" s="484"/>
      <c r="O263" s="776"/>
      <c r="P263" s="484"/>
      <c r="Q263" s="590"/>
      <c r="R263" s="484"/>
      <c r="T263" s="484"/>
    </row>
    <row r="264" spans="1:20">
      <c r="A264" s="521" t="s">
        <v>294</v>
      </c>
      <c r="B264" s="521">
        <v>169</v>
      </c>
      <c r="C264" s="521" t="s">
        <v>294</v>
      </c>
      <c r="D264" s="521">
        <v>191</v>
      </c>
      <c r="E264" s="577" t="s">
        <v>294</v>
      </c>
      <c r="F264" s="448">
        <v>110</v>
      </c>
      <c r="G264" s="521" t="s">
        <v>294</v>
      </c>
      <c r="H264" s="521">
        <f>SUM(H253:H263)</f>
        <v>534</v>
      </c>
      <c r="I264" s="587" t="s">
        <v>294</v>
      </c>
      <c r="J264" s="521">
        <f>SUM(J253:J263)</f>
        <v>589</v>
      </c>
      <c r="K264" s="521" t="s">
        <v>294</v>
      </c>
      <c r="L264" s="521">
        <f>SUM(L253:L263)</f>
        <v>163</v>
      </c>
      <c r="M264" s="521" t="s">
        <v>294</v>
      </c>
      <c r="N264" s="521">
        <f>SUM(N253:N261)</f>
        <v>62</v>
      </c>
      <c r="O264" s="521" t="s">
        <v>294</v>
      </c>
      <c r="P264" s="521">
        <f>SUM(P253:P260)</f>
        <v>41</v>
      </c>
      <c r="Q264" s="521" t="s">
        <v>294</v>
      </c>
      <c r="R264" s="521">
        <f>SUM(R253:R263)</f>
        <v>38</v>
      </c>
      <c r="S264" s="521" t="s">
        <v>294</v>
      </c>
      <c r="T264" s="521">
        <f>SUM(T253:T263)</f>
        <v>120</v>
      </c>
    </row>
    <row r="265" spans="1:20">
      <c r="A265" s="1517">
        <v>2254.17</v>
      </c>
      <c r="B265" s="1517"/>
      <c r="C265" s="1517">
        <v>5764.71</v>
      </c>
      <c r="D265" s="1517"/>
      <c r="E265" s="1517">
        <v>1665.07</v>
      </c>
      <c r="F265" s="1518"/>
      <c r="G265" s="1518">
        <v>6814.19</v>
      </c>
      <c r="H265" s="1518"/>
      <c r="I265" s="1517">
        <v>9879.64</v>
      </c>
      <c r="J265" s="1517"/>
      <c r="K265" s="1519">
        <v>3163.3</v>
      </c>
      <c r="L265" s="1517"/>
      <c r="M265" s="1515">
        <v>1872.57</v>
      </c>
      <c r="N265" s="1516"/>
      <c r="O265" s="1515">
        <v>829.82</v>
      </c>
      <c r="P265" s="1516"/>
      <c r="Q265" s="1515">
        <v>1145.8800000000001</v>
      </c>
      <c r="R265" s="1516"/>
      <c r="S265" s="1515">
        <v>3064.72</v>
      </c>
      <c r="T265" s="1516"/>
    </row>
    <row r="267" spans="1:20">
      <c r="A267" s="404" t="s">
        <v>295</v>
      </c>
      <c r="B267" s="403">
        <f>B264+D264+F264+H264+J264</f>
        <v>1593</v>
      </c>
      <c r="C267" s="404" t="s">
        <v>296</v>
      </c>
      <c r="D267" s="415">
        <f>A265+C265+E265+G265+I265</f>
        <v>26377.78</v>
      </c>
    </row>
    <row r="268" spans="1:20">
      <c r="A268" s="404" t="s">
        <v>297</v>
      </c>
      <c r="B268" s="403">
        <f>L264+P264+R264+T264+N264</f>
        <v>424</v>
      </c>
      <c r="C268" s="404" t="s">
        <v>298</v>
      </c>
      <c r="D268" s="415">
        <f>K265+M265+Q265+S265+O265</f>
        <v>10076.289999999999</v>
      </c>
    </row>
    <row r="269" spans="1:20">
      <c r="A269" s="404" t="s">
        <v>299</v>
      </c>
      <c r="B269" s="403">
        <f>B267+B268</f>
        <v>2017</v>
      </c>
      <c r="C269" s="404" t="s">
        <v>299</v>
      </c>
      <c r="D269" s="415">
        <f>D267+D268</f>
        <v>36454.07</v>
      </c>
    </row>
    <row r="271" spans="1:20">
      <c r="A271" s="1520" t="s">
        <v>365</v>
      </c>
      <c r="B271" s="1521"/>
      <c r="C271" s="1521"/>
      <c r="D271" s="1521"/>
      <c r="E271" s="1521"/>
      <c r="F271" s="1521"/>
      <c r="G271" s="1521"/>
      <c r="H271" s="1521"/>
      <c r="I271" s="1521"/>
      <c r="J271" s="1521"/>
      <c r="K271" s="1521"/>
      <c r="L271" s="1521"/>
      <c r="M271" s="1521"/>
      <c r="N271" s="1521"/>
      <c r="O271" s="1521"/>
      <c r="P271" s="1521"/>
      <c r="Q271" s="1521"/>
      <c r="R271" s="1521"/>
      <c r="S271" s="1521"/>
      <c r="T271" s="1521"/>
    </row>
    <row r="272" spans="1:20">
      <c r="A272" s="1521"/>
      <c r="B272" s="1521"/>
      <c r="C272" s="1521"/>
      <c r="D272" s="1521"/>
      <c r="E272" s="1521"/>
      <c r="F272" s="1521"/>
      <c r="G272" s="1521"/>
      <c r="H272" s="1521"/>
      <c r="I272" s="1521"/>
      <c r="J272" s="1521"/>
      <c r="K272" s="1521"/>
      <c r="L272" s="1521"/>
      <c r="M272" s="1521"/>
      <c r="N272" s="1521"/>
      <c r="O272" s="1521"/>
      <c r="P272" s="1521"/>
      <c r="Q272" s="1521"/>
      <c r="R272" s="1521"/>
      <c r="S272" s="1521"/>
      <c r="T272" s="1521"/>
    </row>
    <row r="273" spans="1:20" ht="18">
      <c r="A273" s="1522" t="s">
        <v>54</v>
      </c>
      <c r="B273" s="1522"/>
      <c r="C273" s="1522" t="s">
        <v>277</v>
      </c>
      <c r="D273" s="1522"/>
      <c r="E273" s="1522" t="s">
        <v>278</v>
      </c>
      <c r="F273" s="1522"/>
      <c r="G273" s="1522" t="s">
        <v>279</v>
      </c>
      <c r="H273" s="1522"/>
      <c r="I273" s="1522" t="s">
        <v>280</v>
      </c>
      <c r="J273" s="1522"/>
      <c r="K273" s="1522" t="s">
        <v>281</v>
      </c>
      <c r="L273" s="1522"/>
      <c r="M273" s="1522" t="s">
        <v>282</v>
      </c>
      <c r="N273" s="1522"/>
      <c r="O273" s="1522" t="s">
        <v>283</v>
      </c>
      <c r="P273" s="1522"/>
      <c r="Q273" s="1522" t="s">
        <v>284</v>
      </c>
      <c r="R273" s="1522"/>
      <c r="S273" s="1522" t="s">
        <v>36</v>
      </c>
      <c r="T273" s="1522"/>
    </row>
    <row r="274" spans="1:20">
      <c r="A274" s="483" t="s">
        <v>361</v>
      </c>
      <c r="B274" s="485">
        <v>2</v>
      </c>
      <c r="C274" s="483" t="s">
        <v>361</v>
      </c>
      <c r="D274" s="485">
        <v>1</v>
      </c>
      <c r="E274" s="483" t="s">
        <v>361</v>
      </c>
      <c r="F274" s="485">
        <v>2</v>
      </c>
      <c r="G274" s="483" t="s">
        <v>361</v>
      </c>
      <c r="H274" s="485">
        <v>2</v>
      </c>
      <c r="I274" s="483" t="s">
        <v>361</v>
      </c>
      <c r="J274" s="485">
        <v>2</v>
      </c>
      <c r="K274" s="998" t="s">
        <v>366</v>
      </c>
      <c r="L274" s="485">
        <v>3</v>
      </c>
      <c r="M274" s="997">
        <v>9.99</v>
      </c>
      <c r="N274" s="485">
        <v>3</v>
      </c>
      <c r="O274" s="997">
        <v>9.99</v>
      </c>
      <c r="P274" s="485">
        <v>2</v>
      </c>
      <c r="Q274" s="998" t="s">
        <v>366</v>
      </c>
      <c r="R274" s="485">
        <v>4</v>
      </c>
      <c r="S274" s="998" t="s">
        <v>366</v>
      </c>
      <c r="T274" s="485">
        <v>2</v>
      </c>
    </row>
    <row r="275" spans="1:20">
      <c r="A275" s="483" t="s">
        <v>322</v>
      </c>
      <c r="B275" s="485">
        <v>4</v>
      </c>
      <c r="C275" s="483" t="s">
        <v>322</v>
      </c>
      <c r="D275" s="485">
        <v>22</v>
      </c>
      <c r="E275" s="483" t="s">
        <v>322</v>
      </c>
      <c r="F275" s="485">
        <v>4</v>
      </c>
      <c r="G275" s="483" t="s">
        <v>322</v>
      </c>
      <c r="H275" s="485">
        <v>33</v>
      </c>
      <c r="I275" s="483" t="s">
        <v>322</v>
      </c>
      <c r="J275" s="485">
        <v>6</v>
      </c>
      <c r="K275" s="941" t="s">
        <v>367</v>
      </c>
      <c r="L275" s="485">
        <v>8</v>
      </c>
      <c r="M275" s="998" t="s">
        <v>366</v>
      </c>
      <c r="N275" s="485">
        <v>6</v>
      </c>
      <c r="O275" s="998" t="s">
        <v>366</v>
      </c>
      <c r="P275" s="485">
        <v>0</v>
      </c>
      <c r="Q275" s="941" t="s">
        <v>367</v>
      </c>
      <c r="R275" s="485">
        <v>12</v>
      </c>
      <c r="S275" s="941" t="s">
        <v>367</v>
      </c>
      <c r="T275" s="485">
        <v>2</v>
      </c>
    </row>
    <row r="276" spans="1:20">
      <c r="A276" s="483" t="s">
        <v>302</v>
      </c>
      <c r="B276" s="485">
        <v>1</v>
      </c>
      <c r="C276" s="483" t="s">
        <v>302</v>
      </c>
      <c r="D276" s="485">
        <v>8</v>
      </c>
      <c r="E276" s="483" t="s">
        <v>302</v>
      </c>
      <c r="F276" s="485">
        <v>1</v>
      </c>
      <c r="G276" s="483" t="s">
        <v>302</v>
      </c>
      <c r="H276" s="485">
        <v>30</v>
      </c>
      <c r="I276" s="483" t="s">
        <v>302</v>
      </c>
      <c r="J276" s="485">
        <v>14</v>
      </c>
      <c r="K276" s="941" t="s">
        <v>368</v>
      </c>
      <c r="L276" s="485">
        <v>8</v>
      </c>
      <c r="M276" s="941" t="s">
        <v>367</v>
      </c>
      <c r="N276" s="485">
        <v>3</v>
      </c>
      <c r="O276" s="941" t="s">
        <v>367</v>
      </c>
      <c r="P276" s="485">
        <v>7</v>
      </c>
      <c r="Q276" s="941" t="s">
        <v>368</v>
      </c>
      <c r="R276" s="483">
        <v>6</v>
      </c>
      <c r="S276" s="941" t="s">
        <v>368</v>
      </c>
      <c r="T276" s="452">
        <v>92</v>
      </c>
    </row>
    <row r="277" spans="1:20">
      <c r="A277" s="483" t="s">
        <v>353</v>
      </c>
      <c r="B277" s="452">
        <v>35</v>
      </c>
      <c r="C277" s="483" t="s">
        <v>315</v>
      </c>
      <c r="D277" s="803">
        <v>7</v>
      </c>
      <c r="E277" s="483" t="s">
        <v>353</v>
      </c>
      <c r="F277" s="452">
        <v>15</v>
      </c>
      <c r="G277" s="483" t="s">
        <v>353</v>
      </c>
      <c r="H277" s="452">
        <v>46</v>
      </c>
      <c r="I277" s="483" t="s">
        <v>353</v>
      </c>
      <c r="J277" s="452">
        <v>50</v>
      </c>
      <c r="K277" s="941" t="s">
        <v>356</v>
      </c>
      <c r="L277" s="453">
        <v>9</v>
      </c>
      <c r="M277" s="941" t="s">
        <v>368</v>
      </c>
      <c r="N277" s="453">
        <v>16</v>
      </c>
      <c r="O277" s="941" t="s">
        <v>368</v>
      </c>
      <c r="P277" s="453">
        <v>10</v>
      </c>
      <c r="Q277" s="941" t="s">
        <v>356</v>
      </c>
      <c r="R277" s="453">
        <v>3</v>
      </c>
      <c r="S277" s="402" t="s">
        <v>369</v>
      </c>
      <c r="T277" s="485">
        <v>9</v>
      </c>
    </row>
    <row r="278" spans="1:20">
      <c r="A278" s="483" t="s">
        <v>315</v>
      </c>
      <c r="B278" s="485">
        <v>6</v>
      </c>
      <c r="C278" s="794" t="s">
        <v>370</v>
      </c>
      <c r="D278" s="452">
        <v>9</v>
      </c>
      <c r="E278" s="483" t="s">
        <v>315</v>
      </c>
      <c r="F278" s="803">
        <v>2</v>
      </c>
      <c r="G278" s="483" t="s">
        <v>315</v>
      </c>
      <c r="H278" s="485">
        <v>8</v>
      </c>
      <c r="I278" s="483" t="s">
        <v>315</v>
      </c>
      <c r="J278" s="485">
        <v>10</v>
      </c>
      <c r="K278" s="941" t="s">
        <v>315</v>
      </c>
      <c r="L278" s="786">
        <v>6</v>
      </c>
      <c r="M278" s="941" t="s">
        <v>356</v>
      </c>
      <c r="N278" s="453">
        <v>2</v>
      </c>
      <c r="O278" s="941" t="s">
        <v>356</v>
      </c>
      <c r="P278" s="453">
        <v>0</v>
      </c>
      <c r="Q278" s="941" t="s">
        <v>315</v>
      </c>
      <c r="R278" s="786">
        <v>0</v>
      </c>
      <c r="S278" s="941" t="s">
        <v>356</v>
      </c>
      <c r="T278" s="803">
        <v>5</v>
      </c>
    </row>
    <row r="279" spans="1:20">
      <c r="A279" s="794" t="s">
        <v>370</v>
      </c>
      <c r="B279" s="786">
        <v>3</v>
      </c>
      <c r="C279" s="794"/>
      <c r="D279" s="484"/>
      <c r="E279" s="794" t="s">
        <v>370</v>
      </c>
      <c r="F279" s="453">
        <v>0</v>
      </c>
      <c r="G279" s="794" t="s">
        <v>370</v>
      </c>
      <c r="H279" s="786">
        <v>1</v>
      </c>
      <c r="I279" s="794" t="s">
        <v>370</v>
      </c>
      <c r="J279" s="453">
        <v>0</v>
      </c>
      <c r="K279" s="941" t="s">
        <v>370</v>
      </c>
      <c r="L279" s="453">
        <v>2</v>
      </c>
      <c r="M279" s="941" t="s">
        <v>315</v>
      </c>
      <c r="N279" s="786">
        <v>0</v>
      </c>
      <c r="O279" s="941" t="s">
        <v>315</v>
      </c>
      <c r="P279" s="453">
        <v>1</v>
      </c>
      <c r="Q279" s="941" t="s">
        <v>370</v>
      </c>
      <c r="R279" s="453">
        <v>0</v>
      </c>
      <c r="S279" s="941" t="s">
        <v>315</v>
      </c>
      <c r="T279" s="786">
        <v>0</v>
      </c>
    </row>
    <row r="280" spans="1:20">
      <c r="A280" s="483" t="s">
        <v>360</v>
      </c>
      <c r="B280" s="452">
        <v>6</v>
      </c>
      <c r="C280" s="484"/>
      <c r="D280" s="484"/>
      <c r="E280" s="794" t="s">
        <v>339</v>
      </c>
      <c r="F280" s="632">
        <v>42</v>
      </c>
      <c r="G280" s="483" t="s">
        <v>339</v>
      </c>
      <c r="H280" s="452">
        <v>56</v>
      </c>
      <c r="I280" s="483" t="s">
        <v>330</v>
      </c>
      <c r="J280" s="632">
        <v>109</v>
      </c>
      <c r="K280" s="996"/>
      <c r="L280" s="483"/>
      <c r="M280" s="941" t="s">
        <v>370</v>
      </c>
      <c r="N280" s="786">
        <v>0</v>
      </c>
      <c r="O280" s="941" t="s">
        <v>370</v>
      </c>
      <c r="P280" s="786">
        <v>2</v>
      </c>
      <c r="Q280" s="996"/>
      <c r="R280" s="786"/>
      <c r="S280" s="941" t="s">
        <v>370</v>
      </c>
      <c r="T280" s="453">
        <v>1</v>
      </c>
    </row>
    <row r="281" spans="1:20">
      <c r="A281" s="794" t="s">
        <v>310</v>
      </c>
      <c r="B281" s="632">
        <v>75</v>
      </c>
      <c r="C281" s="484"/>
      <c r="D281" s="484"/>
      <c r="E281" s="794"/>
      <c r="F281" s="484"/>
      <c r="G281" s="794" t="s">
        <v>371</v>
      </c>
      <c r="H281" s="632">
        <v>81</v>
      </c>
      <c r="I281" s="794" t="s">
        <v>335</v>
      </c>
      <c r="J281" s="632">
        <v>5</v>
      </c>
      <c r="K281" s="996"/>
      <c r="L281" s="484"/>
      <c r="M281" s="996"/>
      <c r="N281" s="484"/>
      <c r="O281" s="996"/>
      <c r="P281" s="484"/>
      <c r="Q281" s="484"/>
      <c r="R281" s="484"/>
      <c r="S281" s="996"/>
      <c r="T281" s="484"/>
    </row>
    <row r="282" spans="1:20">
      <c r="A282" s="794" t="s">
        <v>371</v>
      </c>
      <c r="B282" s="632">
        <v>10</v>
      </c>
      <c r="C282" s="484"/>
      <c r="D282" s="484"/>
      <c r="E282" s="484"/>
      <c r="F282" s="484"/>
      <c r="G282" s="484"/>
      <c r="H282" s="484"/>
      <c r="I282" s="794" t="s">
        <v>339</v>
      </c>
      <c r="J282" s="632">
        <v>110</v>
      </c>
      <c r="K282" s="996" t="s">
        <v>372</v>
      </c>
      <c r="L282" s="484"/>
      <c r="M282" s="484"/>
      <c r="N282" s="483"/>
      <c r="O282" s="484"/>
      <c r="P282" s="484"/>
      <c r="Q282" s="484"/>
      <c r="R282" s="484"/>
      <c r="S282" s="484"/>
      <c r="T282" s="484"/>
    </row>
    <row r="283" spans="1:20">
      <c r="A283" s="483"/>
      <c r="B283" s="483"/>
      <c r="C283" s="484"/>
      <c r="D283" s="484"/>
      <c r="E283" s="484"/>
      <c r="F283" s="484"/>
      <c r="G283" s="484"/>
      <c r="H283" s="484"/>
      <c r="I283" s="794" t="s">
        <v>373</v>
      </c>
      <c r="J283" s="632">
        <v>35</v>
      </c>
      <c r="K283" s="484"/>
      <c r="L283" s="484"/>
      <c r="M283" s="484"/>
      <c r="N283" s="484"/>
      <c r="O283" s="484"/>
      <c r="P283" s="484"/>
      <c r="Q283" s="996"/>
      <c r="R283" s="484"/>
      <c r="S283" s="484"/>
      <c r="T283" s="484"/>
    </row>
    <row r="284" spans="1:20">
      <c r="A284" s="484"/>
      <c r="B284" s="484"/>
      <c r="C284" s="484"/>
      <c r="D284" s="484"/>
      <c r="E284" s="484"/>
      <c r="F284" s="484"/>
      <c r="G284" s="484"/>
      <c r="H284" s="484"/>
      <c r="I284" s="484"/>
      <c r="J284" s="484"/>
      <c r="K284" s="484"/>
      <c r="L284" s="484"/>
      <c r="M284" s="484"/>
      <c r="N284" s="484"/>
      <c r="O284" s="484"/>
      <c r="P284" s="484"/>
      <c r="Q284" s="484"/>
      <c r="R284" s="484"/>
      <c r="S284" s="484"/>
      <c r="T284" s="484"/>
    </row>
    <row r="285" spans="1:20">
      <c r="A285" s="521" t="s">
        <v>294</v>
      </c>
      <c r="B285" s="521">
        <v>142</v>
      </c>
      <c r="C285" s="521" t="s">
        <v>294</v>
      </c>
      <c r="D285" s="521">
        <v>47</v>
      </c>
      <c r="E285" s="577" t="s">
        <v>294</v>
      </c>
      <c r="F285" s="521">
        <v>66</v>
      </c>
      <c r="G285" s="521" t="s">
        <v>294</v>
      </c>
      <c r="H285" s="521">
        <v>257</v>
      </c>
      <c r="I285" s="587" t="s">
        <v>294</v>
      </c>
      <c r="J285" s="521">
        <f>SUM(J274:J284)</f>
        <v>341</v>
      </c>
      <c r="K285" s="521" t="s">
        <v>294</v>
      </c>
      <c r="L285" s="521">
        <f>SUM(L274:L284)</f>
        <v>36</v>
      </c>
      <c r="M285" s="521" t="s">
        <v>294</v>
      </c>
      <c r="N285" s="521">
        <f>SUM(N274:N282)</f>
        <v>30</v>
      </c>
      <c r="O285" s="521" t="s">
        <v>294</v>
      </c>
      <c r="P285" s="521">
        <f>SUM(P274:P281)</f>
        <v>22</v>
      </c>
      <c r="Q285" s="521" t="s">
        <v>294</v>
      </c>
      <c r="R285" s="521">
        <f>SUM(R274:R284)</f>
        <v>25</v>
      </c>
      <c r="S285" s="521" t="s">
        <v>294</v>
      </c>
      <c r="T285" s="521">
        <f>SUM(T274:T284)</f>
        <v>111</v>
      </c>
    </row>
    <row r="286" spans="1:20">
      <c r="A286" s="1517">
        <v>907.89</v>
      </c>
      <c r="B286" s="1517"/>
      <c r="C286" s="1517">
        <v>1249.56</v>
      </c>
      <c r="D286" s="1517"/>
      <c r="E286" s="1517">
        <v>352.59</v>
      </c>
      <c r="F286" s="1518"/>
      <c r="G286" s="1518">
        <v>4060.58</v>
      </c>
      <c r="H286" s="1518"/>
      <c r="I286" s="1517">
        <v>3592.35</v>
      </c>
      <c r="J286" s="1517"/>
      <c r="K286" s="1519">
        <v>820.86</v>
      </c>
      <c r="L286" s="1517"/>
      <c r="M286" s="1515">
        <v>632.01</v>
      </c>
      <c r="N286" s="1516"/>
      <c r="O286" s="1515">
        <v>551.25</v>
      </c>
      <c r="P286" s="1516"/>
      <c r="Q286" s="1515">
        <v>630.44000000000005</v>
      </c>
      <c r="R286" s="1516"/>
      <c r="S286" s="1515">
        <v>1537.13</v>
      </c>
      <c r="T286" s="1516"/>
    </row>
    <row r="288" spans="1:20">
      <c r="A288" s="404" t="s">
        <v>295</v>
      </c>
      <c r="B288" s="403">
        <f>B285+D285+F285+H285+J285</f>
        <v>853</v>
      </c>
      <c r="C288" s="404" t="s">
        <v>296</v>
      </c>
      <c r="D288" s="415">
        <f>A286+C286+E286+G286+I286</f>
        <v>10162.969999999999</v>
      </c>
    </row>
    <row r="289" spans="1:20">
      <c r="A289" s="404" t="s">
        <v>297</v>
      </c>
      <c r="B289" s="403">
        <f>L285+P285+R285+T285+N285</f>
        <v>224</v>
      </c>
      <c r="C289" s="404" t="s">
        <v>298</v>
      </c>
      <c r="D289" s="415">
        <f>K286+M286+Q286+S286+O286</f>
        <v>4171.6900000000005</v>
      </c>
    </row>
    <row r="290" spans="1:20">
      <c r="A290" s="404" t="s">
        <v>299</v>
      </c>
      <c r="B290" s="403">
        <f>B288+B289</f>
        <v>1077</v>
      </c>
      <c r="C290" s="404" t="s">
        <v>299</v>
      </c>
      <c r="D290" s="415">
        <f>D288+D289</f>
        <v>14334.66</v>
      </c>
    </row>
    <row r="293" spans="1:20" ht="12" customHeight="1">
      <c r="A293" s="1520" t="s">
        <v>365</v>
      </c>
      <c r="B293" s="1521"/>
      <c r="C293" s="1521"/>
      <c r="D293" s="1521"/>
      <c r="E293" s="1521"/>
      <c r="F293" s="1521"/>
      <c r="G293" s="1521"/>
      <c r="H293" s="1521"/>
      <c r="I293" s="1521"/>
      <c r="J293" s="1521"/>
      <c r="K293" s="1521"/>
      <c r="L293" s="1521"/>
      <c r="M293" s="1521"/>
      <c r="N293" s="1521"/>
      <c r="O293" s="1521"/>
      <c r="P293" s="1521"/>
      <c r="Q293" s="1521"/>
      <c r="R293" s="1521"/>
      <c r="S293" s="1521"/>
      <c r="T293" s="1521"/>
    </row>
    <row r="294" spans="1:20" ht="12" customHeight="1">
      <c r="A294" s="1521"/>
      <c r="B294" s="1521"/>
      <c r="C294" s="1521"/>
      <c r="D294" s="1521"/>
      <c r="E294" s="1521"/>
      <c r="F294" s="1521"/>
      <c r="G294" s="1521"/>
      <c r="H294" s="1521"/>
      <c r="I294" s="1521"/>
      <c r="J294" s="1521"/>
      <c r="K294" s="1521"/>
      <c r="L294" s="1521"/>
      <c r="M294" s="1521"/>
      <c r="N294" s="1521"/>
      <c r="O294" s="1521"/>
      <c r="P294" s="1521"/>
      <c r="Q294" s="1521"/>
      <c r="R294" s="1521"/>
      <c r="S294" s="1521"/>
      <c r="T294" s="1521"/>
    </row>
    <row r="295" spans="1:20" ht="18" customHeight="1">
      <c r="A295" s="1522" t="s">
        <v>54</v>
      </c>
      <c r="B295" s="1522"/>
      <c r="C295" s="1522" t="s">
        <v>277</v>
      </c>
      <c r="D295" s="1522"/>
      <c r="E295" s="1522" t="s">
        <v>278</v>
      </c>
      <c r="F295" s="1522"/>
      <c r="G295" s="1522" t="s">
        <v>279</v>
      </c>
      <c r="H295" s="1522"/>
      <c r="I295" s="1522" t="s">
        <v>280</v>
      </c>
      <c r="J295" s="1522"/>
      <c r="K295" s="1522" t="s">
        <v>281</v>
      </c>
      <c r="L295" s="1522"/>
      <c r="M295" s="1522" t="s">
        <v>282</v>
      </c>
      <c r="N295" s="1522"/>
      <c r="O295" s="1522" t="s">
        <v>283</v>
      </c>
      <c r="P295" s="1522"/>
      <c r="Q295" s="1522" t="s">
        <v>284</v>
      </c>
      <c r="R295" s="1522"/>
      <c r="S295" s="1522" t="s">
        <v>36</v>
      </c>
      <c r="T295" s="1522"/>
    </row>
    <row r="296" spans="1:20">
      <c r="A296" s="483" t="s">
        <v>374</v>
      </c>
      <c r="B296" s="453">
        <v>3</v>
      </c>
      <c r="C296" s="483" t="s">
        <v>370</v>
      </c>
      <c r="D296" s="452">
        <v>7</v>
      </c>
      <c r="E296" s="483" t="s">
        <v>339</v>
      </c>
      <c r="F296" s="452">
        <v>24</v>
      </c>
      <c r="G296" s="483" t="s">
        <v>331</v>
      </c>
      <c r="H296" s="485">
        <v>1</v>
      </c>
      <c r="I296" s="483" t="s">
        <v>333</v>
      </c>
      <c r="J296" s="452">
        <v>99</v>
      </c>
      <c r="K296" s="998" t="s">
        <v>370</v>
      </c>
      <c r="L296" s="453">
        <v>2</v>
      </c>
      <c r="M296" s="939" t="s">
        <v>326</v>
      </c>
      <c r="N296" s="452">
        <v>3</v>
      </c>
      <c r="O296" s="998" t="s">
        <v>370</v>
      </c>
      <c r="P296" s="453">
        <v>0</v>
      </c>
      <c r="Q296" s="998" t="s">
        <v>370</v>
      </c>
      <c r="R296" s="453">
        <v>0</v>
      </c>
      <c r="S296" s="998" t="s">
        <v>368</v>
      </c>
      <c r="T296" s="452">
        <v>75</v>
      </c>
    </row>
    <row r="297" spans="1:20">
      <c r="A297" s="483" t="s">
        <v>375</v>
      </c>
      <c r="B297" s="453">
        <v>5</v>
      </c>
      <c r="C297" s="483" t="s">
        <v>376</v>
      </c>
      <c r="D297" s="452">
        <v>28</v>
      </c>
      <c r="E297" s="483" t="s">
        <v>353</v>
      </c>
      <c r="F297" s="452">
        <v>7</v>
      </c>
      <c r="G297" s="483" t="s">
        <v>370</v>
      </c>
      <c r="H297" s="453">
        <v>2</v>
      </c>
      <c r="I297" s="483" t="s">
        <v>287</v>
      </c>
      <c r="J297" s="453">
        <v>1</v>
      </c>
      <c r="K297" s="941" t="s">
        <v>356</v>
      </c>
      <c r="L297" s="453">
        <v>9</v>
      </c>
      <c r="M297" s="941" t="s">
        <v>370</v>
      </c>
      <c r="N297" s="453">
        <v>2</v>
      </c>
      <c r="O297" s="941" t="s">
        <v>356</v>
      </c>
      <c r="P297" s="453">
        <v>1</v>
      </c>
      <c r="Q297" s="941" t="s">
        <v>356</v>
      </c>
      <c r="R297" s="453">
        <v>0</v>
      </c>
      <c r="S297" s="941" t="s">
        <v>370</v>
      </c>
      <c r="T297" s="453">
        <v>2</v>
      </c>
    </row>
    <row r="298" spans="1:20" ht="15">
      <c r="A298" s="483" t="s">
        <v>331</v>
      </c>
      <c r="B298" s="452">
        <v>6</v>
      </c>
      <c r="C298" s="483" t="s">
        <v>377</v>
      </c>
      <c r="D298" s="452">
        <v>8</v>
      </c>
      <c r="E298" s="483" t="s">
        <v>376</v>
      </c>
      <c r="F298" s="452">
        <v>30</v>
      </c>
      <c r="G298" s="483" t="s">
        <v>376</v>
      </c>
      <c r="H298" s="452">
        <v>79</v>
      </c>
      <c r="I298" s="483" t="s">
        <v>373</v>
      </c>
      <c r="J298" s="452">
        <v>9</v>
      </c>
      <c r="K298" s="1005" t="s">
        <v>315</v>
      </c>
      <c r="L298" s="452">
        <v>14</v>
      </c>
      <c r="M298" s="941" t="s">
        <v>356</v>
      </c>
      <c r="N298" s="453">
        <v>2</v>
      </c>
      <c r="O298" s="1005" t="s">
        <v>315</v>
      </c>
      <c r="P298" s="452">
        <v>6</v>
      </c>
      <c r="Q298" s="1005" t="s">
        <v>315</v>
      </c>
      <c r="R298" s="452">
        <v>5</v>
      </c>
      <c r="S298" s="941" t="s">
        <v>356</v>
      </c>
      <c r="T298" s="453">
        <v>7</v>
      </c>
    </row>
    <row r="299" spans="1:20" ht="15">
      <c r="A299" s="483" t="s">
        <v>370</v>
      </c>
      <c r="B299" s="453">
        <v>1</v>
      </c>
      <c r="C299" s="483" t="s">
        <v>378</v>
      </c>
      <c r="D299" s="632">
        <v>15</v>
      </c>
      <c r="E299" s="483" t="s">
        <v>377</v>
      </c>
      <c r="F299" s="452">
        <v>41</v>
      </c>
      <c r="G299" s="794" t="s">
        <v>377</v>
      </c>
      <c r="H299" s="452">
        <v>56</v>
      </c>
      <c r="I299" s="483" t="s">
        <v>324</v>
      </c>
      <c r="J299" s="452">
        <v>5</v>
      </c>
      <c r="K299" s="998">
        <v>200</v>
      </c>
      <c r="L299" s="452">
        <v>10</v>
      </c>
      <c r="M299" s="1005" t="s">
        <v>315</v>
      </c>
      <c r="N299" s="453">
        <v>0</v>
      </c>
      <c r="O299" s="998">
        <v>200</v>
      </c>
      <c r="P299" s="452">
        <v>5</v>
      </c>
      <c r="Q299" s="998">
        <v>200</v>
      </c>
      <c r="R299" s="452">
        <v>7</v>
      </c>
      <c r="S299" s="1005" t="s">
        <v>315</v>
      </c>
      <c r="T299" s="452">
        <v>5</v>
      </c>
    </row>
    <row r="300" spans="1:20">
      <c r="A300" s="483" t="s">
        <v>376</v>
      </c>
      <c r="B300" s="452">
        <v>22</v>
      </c>
      <c r="C300" s="794" t="s">
        <v>315</v>
      </c>
      <c r="D300" s="453">
        <v>3</v>
      </c>
      <c r="E300" s="483" t="s">
        <v>378</v>
      </c>
      <c r="F300" s="632">
        <v>10</v>
      </c>
      <c r="G300" s="483" t="s">
        <v>378</v>
      </c>
      <c r="H300" s="452">
        <v>11</v>
      </c>
      <c r="I300" s="483" t="s">
        <v>370</v>
      </c>
      <c r="J300" s="453">
        <v>1</v>
      </c>
      <c r="K300" s="941">
        <v>300</v>
      </c>
      <c r="L300" s="632">
        <v>30</v>
      </c>
      <c r="M300" s="998">
        <v>200</v>
      </c>
      <c r="N300" s="452">
        <v>11</v>
      </c>
      <c r="O300" s="941">
        <v>300</v>
      </c>
      <c r="P300" s="453">
        <v>1</v>
      </c>
      <c r="Q300" s="941">
        <v>300</v>
      </c>
      <c r="R300" s="786">
        <v>4</v>
      </c>
      <c r="S300" s="998">
        <v>200</v>
      </c>
      <c r="T300" s="632">
        <v>15</v>
      </c>
    </row>
    <row r="301" spans="1:20">
      <c r="A301" s="794" t="s">
        <v>377</v>
      </c>
      <c r="B301" s="632">
        <v>29</v>
      </c>
      <c r="C301" s="794" t="s">
        <v>379</v>
      </c>
      <c r="D301" s="803">
        <v>0</v>
      </c>
      <c r="E301" s="794" t="s">
        <v>380</v>
      </c>
      <c r="F301" s="453">
        <v>5</v>
      </c>
      <c r="G301" s="794" t="s">
        <v>353</v>
      </c>
      <c r="H301" s="632">
        <v>58</v>
      </c>
      <c r="I301" s="794" t="s">
        <v>339</v>
      </c>
      <c r="J301" s="452">
        <v>46</v>
      </c>
      <c r="K301" s="941">
        <v>500</v>
      </c>
      <c r="L301" s="452">
        <v>10</v>
      </c>
      <c r="M301" s="941">
        <v>300</v>
      </c>
      <c r="N301" s="632">
        <v>8</v>
      </c>
      <c r="O301" s="941">
        <v>500</v>
      </c>
      <c r="P301" s="453">
        <v>0</v>
      </c>
      <c r="Q301" s="941">
        <v>500</v>
      </c>
      <c r="R301" s="453">
        <v>4</v>
      </c>
      <c r="S301" s="941">
        <v>300</v>
      </c>
      <c r="T301" s="632">
        <v>7</v>
      </c>
    </row>
    <row r="302" spans="1:20">
      <c r="A302" s="483" t="s">
        <v>378</v>
      </c>
      <c r="B302" s="452">
        <v>13</v>
      </c>
      <c r="C302" s="484"/>
      <c r="D302" s="484"/>
      <c r="E302" s="794" t="s">
        <v>379</v>
      </c>
      <c r="F302" s="786">
        <v>0</v>
      </c>
      <c r="G302" s="794" t="s">
        <v>371</v>
      </c>
      <c r="H302" s="452">
        <v>14</v>
      </c>
      <c r="I302" s="483" t="s">
        <v>353</v>
      </c>
      <c r="J302" s="632">
        <v>55</v>
      </c>
      <c r="K302" s="941" t="s">
        <v>381</v>
      </c>
      <c r="L302" s="453">
        <v>2</v>
      </c>
      <c r="M302" s="941">
        <v>500</v>
      </c>
      <c r="N302" s="632">
        <v>1</v>
      </c>
      <c r="O302" s="941" t="s">
        <v>382</v>
      </c>
      <c r="P302" s="632">
        <v>26</v>
      </c>
      <c r="Q302" s="941" t="s">
        <v>368</v>
      </c>
      <c r="R302" s="786">
        <v>2</v>
      </c>
      <c r="S302" s="941">
        <v>500</v>
      </c>
      <c r="T302" s="452">
        <v>5</v>
      </c>
    </row>
    <row r="303" spans="1:20">
      <c r="A303" s="794" t="s">
        <v>353</v>
      </c>
      <c r="B303" s="632">
        <v>20</v>
      </c>
      <c r="C303" s="484"/>
      <c r="D303" s="484"/>
      <c r="E303" s="794"/>
      <c r="F303" s="484"/>
      <c r="G303" s="483" t="s">
        <v>315</v>
      </c>
      <c r="H303" s="632">
        <v>17</v>
      </c>
      <c r="I303" s="483" t="s">
        <v>376</v>
      </c>
      <c r="J303" s="632">
        <v>93</v>
      </c>
      <c r="K303" s="794"/>
      <c r="L303" s="484"/>
      <c r="M303" s="941" t="s">
        <v>368</v>
      </c>
      <c r="N303" s="786">
        <v>1</v>
      </c>
      <c r="O303" s="794"/>
      <c r="P303" s="484"/>
      <c r="Q303" s="940" t="s">
        <v>383</v>
      </c>
      <c r="R303" s="786">
        <v>2</v>
      </c>
      <c r="S303" s="940" t="s">
        <v>52</v>
      </c>
      <c r="T303" s="484"/>
    </row>
    <row r="304" spans="1:20">
      <c r="A304" s="794" t="s">
        <v>371</v>
      </c>
      <c r="B304" s="803">
        <v>1</v>
      </c>
      <c r="C304" s="484"/>
      <c r="D304" s="484"/>
      <c r="E304" s="484"/>
      <c r="F304" s="484"/>
      <c r="G304" s="484"/>
      <c r="H304" s="484"/>
      <c r="I304" s="794" t="s">
        <v>377</v>
      </c>
      <c r="J304" s="632">
        <v>38</v>
      </c>
      <c r="K304" s="794"/>
      <c r="L304" s="484"/>
      <c r="M304" s="941" t="s">
        <v>384</v>
      </c>
      <c r="N304" s="453">
        <v>2</v>
      </c>
      <c r="O304" s="484"/>
      <c r="P304" s="484"/>
      <c r="Q304" s="484"/>
      <c r="R304" s="484"/>
      <c r="S304" s="484"/>
      <c r="T304" s="484"/>
    </row>
    <row r="305" spans="1:20">
      <c r="A305" s="483" t="s">
        <v>315</v>
      </c>
      <c r="B305" s="453">
        <v>5</v>
      </c>
      <c r="C305" s="484"/>
      <c r="D305" s="484"/>
      <c r="E305" s="484"/>
      <c r="F305" s="484"/>
      <c r="G305" s="484"/>
      <c r="H305" s="484"/>
      <c r="I305" s="483" t="s">
        <v>378</v>
      </c>
      <c r="J305" s="632">
        <v>24</v>
      </c>
      <c r="K305" s="484"/>
      <c r="L305" s="484"/>
      <c r="M305" s="484"/>
      <c r="N305" s="484"/>
      <c r="O305" s="484"/>
      <c r="P305" s="484"/>
      <c r="Q305" s="794"/>
      <c r="R305" s="484"/>
      <c r="S305" s="484"/>
      <c r="T305" s="484"/>
    </row>
    <row r="306" spans="1:20">
      <c r="A306" s="484"/>
      <c r="B306" s="484"/>
      <c r="C306" s="484"/>
      <c r="D306" s="484"/>
      <c r="E306" s="484"/>
      <c r="F306" s="484"/>
      <c r="G306" s="484"/>
      <c r="H306" s="484"/>
      <c r="I306" s="794" t="s">
        <v>315</v>
      </c>
      <c r="J306" s="632">
        <v>23</v>
      </c>
      <c r="K306" s="484"/>
      <c r="L306" s="484"/>
      <c r="M306" s="484"/>
      <c r="N306" s="484"/>
      <c r="O306" s="484"/>
      <c r="P306" s="484"/>
      <c r="Q306" s="484"/>
      <c r="R306" s="484"/>
      <c r="S306" s="484"/>
      <c r="T306" s="484"/>
    </row>
    <row r="307" spans="1:20">
      <c r="A307" s="521" t="s">
        <v>294</v>
      </c>
      <c r="B307" s="521">
        <f>B296+B297+B298+B299+B300+B301+B302+B303+B304+B305+B306</f>
        <v>105</v>
      </c>
      <c r="C307" s="521" t="s">
        <v>294</v>
      </c>
      <c r="D307" s="521">
        <f>SUM(D296:D306)</f>
        <v>61</v>
      </c>
      <c r="E307" s="577" t="s">
        <v>294</v>
      </c>
      <c r="F307" s="521">
        <f>SUM(F296:F306)</f>
        <v>117</v>
      </c>
      <c r="G307" s="521" t="s">
        <v>294</v>
      </c>
      <c r="H307" s="521">
        <f>SUM(H296:H306)</f>
        <v>238</v>
      </c>
      <c r="I307" s="587" t="s">
        <v>294</v>
      </c>
      <c r="J307" s="521">
        <f>SUM(J296:J306)</f>
        <v>394</v>
      </c>
      <c r="K307" s="521" t="s">
        <v>294</v>
      </c>
      <c r="L307" s="521">
        <f>SUM(L296:L306)</f>
        <v>77</v>
      </c>
      <c r="M307" s="521" t="s">
        <v>294</v>
      </c>
      <c r="N307" s="521">
        <f>SUM(N296:N304)</f>
        <v>30</v>
      </c>
      <c r="O307" s="521" t="s">
        <v>294</v>
      </c>
      <c r="P307" s="521">
        <f>SUM(P296:P303)</f>
        <v>39</v>
      </c>
      <c r="Q307" s="521" t="s">
        <v>294</v>
      </c>
      <c r="R307" s="521">
        <f>SUM(R296:R306)</f>
        <v>24</v>
      </c>
      <c r="S307" s="521" t="s">
        <v>294</v>
      </c>
      <c r="T307" s="521">
        <f>SUM(T296:T306)</f>
        <v>116</v>
      </c>
    </row>
    <row r="308" spans="1:20" ht="12" customHeight="1">
      <c r="A308" s="1517">
        <v>907.06</v>
      </c>
      <c r="B308" s="1517"/>
      <c r="C308" s="1517">
        <v>148.49</v>
      </c>
      <c r="D308" s="1517"/>
      <c r="E308" s="1517">
        <v>447.5</v>
      </c>
      <c r="F308" s="1518"/>
      <c r="G308" s="1518">
        <v>1490.5</v>
      </c>
      <c r="H308" s="1518"/>
      <c r="I308" s="1517">
        <v>2433.5100000000002</v>
      </c>
      <c r="J308" s="1517"/>
      <c r="K308" s="1519">
        <v>982.79</v>
      </c>
      <c r="L308" s="1517"/>
      <c r="M308" s="1515">
        <v>377.07</v>
      </c>
      <c r="N308" s="1516"/>
      <c r="O308" s="1515">
        <v>576.79</v>
      </c>
      <c r="P308" s="1516"/>
      <c r="Q308" s="1515">
        <v>576.51</v>
      </c>
      <c r="R308" s="1516"/>
      <c r="S308" s="1515">
        <v>1377.51</v>
      </c>
      <c r="T308" s="1516"/>
    </row>
    <row r="310" spans="1:20">
      <c r="A310" s="404" t="s">
        <v>295</v>
      </c>
      <c r="B310" s="403">
        <f>B307+D307+F307+H307+J307</f>
        <v>915</v>
      </c>
      <c r="C310" s="404" t="s">
        <v>296</v>
      </c>
      <c r="D310" s="415">
        <f>A308+C308+E308+G308+I308</f>
        <v>5427.06</v>
      </c>
    </row>
    <row r="311" spans="1:20">
      <c r="A311" s="404" t="s">
        <v>297</v>
      </c>
      <c r="B311" s="403">
        <f>SUM(L307,N307,P307,R307,T307)</f>
        <v>286</v>
      </c>
      <c r="C311" s="404" t="s">
        <v>298</v>
      </c>
      <c r="D311" s="1006">
        <f>SUM(K308,M308,O308,Q308,S308)</f>
        <v>3890.67</v>
      </c>
    </row>
    <row r="312" spans="1:20">
      <c r="A312" s="404" t="s">
        <v>299</v>
      </c>
      <c r="B312" s="403">
        <f>B310+B311</f>
        <v>1201</v>
      </c>
      <c r="C312" s="404" t="s">
        <v>299</v>
      </c>
      <c r="D312" s="415">
        <f>D310+D311</f>
        <v>9317.73</v>
      </c>
    </row>
    <row r="314" spans="1:20">
      <c r="A314" s="1520" t="s">
        <v>385</v>
      </c>
      <c r="B314" s="1521"/>
      <c r="C314" s="1521"/>
      <c r="D314" s="1521"/>
      <c r="E314" s="1521"/>
      <c r="F314" s="1521"/>
      <c r="G314" s="1521"/>
      <c r="H314" s="1521"/>
      <c r="I314" s="1521"/>
      <c r="J314" s="1521"/>
      <c r="K314" s="1521"/>
      <c r="L314" s="1521"/>
      <c r="M314" s="1521"/>
      <c r="N314" s="1521"/>
      <c r="O314" s="1521"/>
      <c r="P314" s="1521"/>
      <c r="Q314" s="1521"/>
      <c r="R314" s="1521"/>
      <c r="S314" s="1521"/>
      <c r="T314" s="1521"/>
    </row>
    <row r="315" spans="1:20">
      <c r="A315" s="1521"/>
      <c r="B315" s="1521"/>
      <c r="C315" s="1521"/>
      <c r="D315" s="1521"/>
      <c r="E315" s="1521"/>
      <c r="F315" s="1521"/>
      <c r="G315" s="1521"/>
      <c r="H315" s="1521"/>
      <c r="I315" s="1521"/>
      <c r="J315" s="1521"/>
      <c r="K315" s="1521"/>
      <c r="L315" s="1521"/>
      <c r="M315" s="1521"/>
      <c r="N315" s="1521"/>
      <c r="O315" s="1521"/>
      <c r="P315" s="1521"/>
      <c r="Q315" s="1521"/>
      <c r="R315" s="1521"/>
      <c r="S315" s="1521"/>
      <c r="T315" s="1521"/>
    </row>
    <row r="316" spans="1:20" ht="18">
      <c r="A316" s="1522" t="s">
        <v>54</v>
      </c>
      <c r="B316" s="1522"/>
      <c r="C316" s="1522" t="s">
        <v>277</v>
      </c>
      <c r="D316" s="1522"/>
      <c r="E316" s="1522" t="s">
        <v>278</v>
      </c>
      <c r="F316" s="1522"/>
      <c r="G316" s="1522" t="s">
        <v>279</v>
      </c>
      <c r="H316" s="1522"/>
      <c r="I316" s="1522" t="s">
        <v>280</v>
      </c>
      <c r="J316" s="1522"/>
      <c r="K316" s="1522" t="s">
        <v>281</v>
      </c>
      <c r="L316" s="1522"/>
      <c r="M316" s="1522" t="s">
        <v>282</v>
      </c>
      <c r="N316" s="1522"/>
      <c r="O316" s="1522" t="s">
        <v>283</v>
      </c>
      <c r="P316" s="1522"/>
      <c r="Q316" s="1522" t="s">
        <v>284</v>
      </c>
      <c r="R316" s="1522"/>
      <c r="S316" s="1522" t="s">
        <v>36</v>
      </c>
      <c r="T316" s="1522"/>
    </row>
    <row r="317" spans="1:20">
      <c r="A317" s="483" t="s">
        <v>331</v>
      </c>
      <c r="B317" s="453">
        <v>1</v>
      </c>
      <c r="C317" s="483" t="s">
        <v>379</v>
      </c>
      <c r="D317" s="453">
        <v>2</v>
      </c>
      <c r="E317" s="483" t="s">
        <v>353</v>
      </c>
      <c r="F317" s="485">
        <v>1</v>
      </c>
      <c r="G317" s="483" t="s">
        <v>386</v>
      </c>
      <c r="H317" s="452">
        <v>11</v>
      </c>
      <c r="I317" s="483" t="s">
        <v>333</v>
      </c>
      <c r="J317" s="452">
        <v>326</v>
      </c>
      <c r="K317" s="998" t="s">
        <v>381</v>
      </c>
      <c r="L317" s="452">
        <v>12</v>
      </c>
      <c r="M317" s="939" t="s">
        <v>301</v>
      </c>
      <c r="N317" s="452">
        <v>18</v>
      </c>
      <c r="O317" s="998" t="s">
        <v>387</v>
      </c>
      <c r="P317" s="453">
        <v>4</v>
      </c>
      <c r="Q317" s="998" t="s">
        <v>356</v>
      </c>
      <c r="R317" s="453">
        <v>2</v>
      </c>
      <c r="S317" s="998" t="s">
        <v>381</v>
      </c>
      <c r="T317" s="453">
        <v>1</v>
      </c>
    </row>
    <row r="318" spans="1:20">
      <c r="A318" s="483" t="s">
        <v>386</v>
      </c>
      <c r="B318" s="485">
        <v>3</v>
      </c>
      <c r="C318" s="483" t="s">
        <v>370</v>
      </c>
      <c r="D318" s="452">
        <v>8</v>
      </c>
      <c r="E318" s="483" t="s">
        <v>380</v>
      </c>
      <c r="F318" s="452">
        <v>8</v>
      </c>
      <c r="G318" s="483" t="s">
        <v>379</v>
      </c>
      <c r="H318" s="452">
        <v>5</v>
      </c>
      <c r="I318" s="483" t="s">
        <v>287</v>
      </c>
      <c r="J318" s="485">
        <v>2</v>
      </c>
      <c r="K318" s="941" t="s">
        <v>315</v>
      </c>
      <c r="L318" s="485">
        <v>4</v>
      </c>
      <c r="M318" s="941" t="s">
        <v>328</v>
      </c>
      <c r="N318" s="453">
        <v>1</v>
      </c>
      <c r="O318" s="941" t="s">
        <v>388</v>
      </c>
      <c r="P318" s="453">
        <v>4</v>
      </c>
      <c r="Q318" s="941" t="s">
        <v>315</v>
      </c>
      <c r="R318" s="453">
        <v>3</v>
      </c>
      <c r="S318" s="941" t="s">
        <v>387</v>
      </c>
      <c r="T318" s="452">
        <v>29</v>
      </c>
    </row>
    <row r="319" spans="1:20" ht="15">
      <c r="A319" s="483" t="s">
        <v>308</v>
      </c>
      <c r="B319" s="485">
        <v>1</v>
      </c>
      <c r="C319" s="483" t="s">
        <v>380</v>
      </c>
      <c r="D319" s="453">
        <v>3</v>
      </c>
      <c r="E319" s="483" t="s">
        <v>379</v>
      </c>
      <c r="F319" s="453">
        <v>2</v>
      </c>
      <c r="G319" s="483" t="s">
        <v>353</v>
      </c>
      <c r="H319" s="452">
        <v>35</v>
      </c>
      <c r="I319" s="483" t="s">
        <v>386</v>
      </c>
      <c r="J319" s="485">
        <v>3</v>
      </c>
      <c r="K319" s="1005" t="s">
        <v>389</v>
      </c>
      <c r="L319" s="485">
        <v>6</v>
      </c>
      <c r="M319" s="1020"/>
      <c r="N319" s="483"/>
      <c r="O319" s="1021"/>
      <c r="P319" s="483"/>
      <c r="Q319" s="1005" t="s">
        <v>387</v>
      </c>
      <c r="R319" s="453">
        <v>5</v>
      </c>
      <c r="S319" s="941" t="s">
        <v>356</v>
      </c>
      <c r="T319" s="453">
        <v>6</v>
      </c>
    </row>
    <row r="320" spans="1:20" ht="15">
      <c r="A320" s="483" t="s">
        <v>390</v>
      </c>
      <c r="B320" s="452">
        <v>23</v>
      </c>
      <c r="C320" s="483"/>
      <c r="D320" s="484"/>
      <c r="E320" s="483"/>
      <c r="F320" s="483"/>
      <c r="G320" s="794" t="s">
        <v>315</v>
      </c>
      <c r="H320" s="452">
        <v>6</v>
      </c>
      <c r="I320" s="483" t="s">
        <v>353</v>
      </c>
      <c r="J320" s="452">
        <v>38</v>
      </c>
      <c r="K320" s="998" t="s">
        <v>388</v>
      </c>
      <c r="L320" s="485">
        <v>5</v>
      </c>
      <c r="M320" s="1021"/>
      <c r="N320" s="483"/>
      <c r="O320" s="1019"/>
      <c r="P320" s="483"/>
      <c r="Q320" s="998" t="s">
        <v>388</v>
      </c>
      <c r="R320" s="453">
        <v>2</v>
      </c>
      <c r="S320" s="1005" t="s">
        <v>380</v>
      </c>
      <c r="T320" s="453">
        <v>3</v>
      </c>
    </row>
    <row r="321" spans="1:20">
      <c r="A321" s="483" t="s">
        <v>391</v>
      </c>
      <c r="B321" s="485">
        <v>2</v>
      </c>
      <c r="C321" s="794"/>
      <c r="D321" s="483"/>
      <c r="E321" s="483"/>
      <c r="F321" s="484"/>
      <c r="G321" s="483"/>
      <c r="H321" s="483"/>
      <c r="I321" s="483" t="s">
        <v>315</v>
      </c>
      <c r="J321" s="452">
        <v>4</v>
      </c>
      <c r="K321" s="941" t="s">
        <v>392</v>
      </c>
      <c r="L321" s="786">
        <v>1</v>
      </c>
      <c r="M321" s="1019"/>
      <c r="N321" s="483"/>
      <c r="O321" s="1020"/>
      <c r="P321" s="483"/>
      <c r="Q321" s="941" t="s">
        <v>328</v>
      </c>
      <c r="R321" s="786">
        <v>4</v>
      </c>
      <c r="S321" s="998" t="s">
        <v>393</v>
      </c>
      <c r="T321" s="786">
        <v>2</v>
      </c>
    </row>
    <row r="322" spans="1:20">
      <c r="A322" s="794" t="s">
        <v>315</v>
      </c>
      <c r="B322" s="786">
        <v>3</v>
      </c>
      <c r="C322" s="794"/>
      <c r="D322" s="484"/>
      <c r="E322" s="794"/>
      <c r="F322" s="483"/>
      <c r="G322" s="794"/>
      <c r="H322" s="484"/>
      <c r="I322" s="794"/>
      <c r="J322" s="483"/>
      <c r="K322" s="1020"/>
      <c r="L322" s="483"/>
      <c r="M322" s="1020"/>
      <c r="N322" s="484"/>
      <c r="O322" s="1020"/>
      <c r="P322" s="483"/>
      <c r="Q322" s="1020"/>
      <c r="R322" s="483"/>
      <c r="S322" s="1020"/>
      <c r="T322" s="484"/>
    </row>
    <row r="323" spans="1:20">
      <c r="A323" s="483"/>
      <c r="B323" s="483"/>
      <c r="C323" s="484"/>
      <c r="D323" s="484"/>
      <c r="E323" s="794"/>
      <c r="F323" s="484"/>
      <c r="G323" s="794"/>
      <c r="H323" s="483"/>
      <c r="I323" s="483"/>
      <c r="J323" s="484"/>
      <c r="K323" s="1020"/>
      <c r="L323" s="483"/>
      <c r="M323" s="1020"/>
      <c r="N323" s="484"/>
      <c r="O323" s="1020"/>
      <c r="P323" s="484"/>
      <c r="Q323" s="1020"/>
      <c r="R323" s="484"/>
      <c r="S323" s="1020"/>
      <c r="T323" s="483"/>
    </row>
    <row r="324" spans="1:20">
      <c r="A324" s="794"/>
      <c r="B324" s="484"/>
      <c r="C324" s="484"/>
      <c r="D324" s="484"/>
      <c r="E324" s="794"/>
      <c r="F324" s="484"/>
      <c r="G324" s="483"/>
      <c r="H324" s="484"/>
      <c r="I324" s="483"/>
      <c r="J324" s="484"/>
      <c r="K324" s="794"/>
      <c r="L324" s="484"/>
      <c r="M324" s="1020"/>
      <c r="N324" s="484"/>
      <c r="O324" s="794"/>
      <c r="P324" s="484"/>
      <c r="Q324" s="1020"/>
      <c r="R324" s="484"/>
      <c r="S324" s="1020"/>
      <c r="T324" s="484"/>
    </row>
    <row r="325" spans="1:20">
      <c r="A325" s="794"/>
      <c r="B325" s="484"/>
      <c r="C325" s="484"/>
      <c r="D325" s="484"/>
      <c r="E325" s="484"/>
      <c r="F325" s="484"/>
      <c r="G325" s="484"/>
      <c r="H325" s="484"/>
      <c r="I325" s="794"/>
      <c r="J325" s="484"/>
      <c r="K325" s="794"/>
      <c r="L325" s="484"/>
      <c r="M325" s="1020"/>
      <c r="N325" s="483"/>
      <c r="O325" s="484"/>
      <c r="P325" s="484"/>
      <c r="Q325" s="484"/>
      <c r="R325" s="484"/>
      <c r="S325" s="484"/>
      <c r="T325" s="484"/>
    </row>
    <row r="326" spans="1:20">
      <c r="A326" s="483"/>
      <c r="B326" s="483"/>
      <c r="C326" s="484"/>
      <c r="D326" s="484"/>
      <c r="E326" s="484"/>
      <c r="F326" s="484"/>
      <c r="G326" s="484"/>
      <c r="H326" s="484"/>
      <c r="I326" s="483"/>
      <c r="J326" s="484"/>
      <c r="K326" s="484"/>
      <c r="L326" s="484"/>
      <c r="M326" s="484"/>
      <c r="N326" s="484"/>
      <c r="O326" s="484"/>
      <c r="P326" s="484"/>
      <c r="Q326" s="794"/>
      <c r="R326" s="484"/>
      <c r="S326" s="484"/>
      <c r="T326" s="484"/>
    </row>
    <row r="327" spans="1:20">
      <c r="A327" s="484"/>
      <c r="B327" s="484"/>
      <c r="C327" s="484"/>
      <c r="D327" s="484"/>
      <c r="E327" s="484"/>
      <c r="F327" s="484"/>
      <c r="G327" s="484"/>
      <c r="H327" s="484"/>
      <c r="I327" s="794"/>
      <c r="J327" s="484"/>
      <c r="K327" s="484"/>
      <c r="L327" s="484"/>
      <c r="M327" s="484"/>
      <c r="N327" s="484"/>
      <c r="O327" s="484"/>
      <c r="P327" s="484"/>
      <c r="Q327" s="484"/>
      <c r="R327" s="484"/>
      <c r="S327" s="484"/>
      <c r="T327" s="484"/>
    </row>
    <row r="328" spans="1:20">
      <c r="A328" s="521" t="s">
        <v>294</v>
      </c>
      <c r="B328" s="521">
        <f>B317+B318+B319+B320+B321+B322+B323+B324+B325+B326+B327</f>
        <v>33</v>
      </c>
      <c r="C328" s="521" t="s">
        <v>294</v>
      </c>
      <c r="D328" s="521">
        <f>SUM(D317:D327)</f>
        <v>13</v>
      </c>
      <c r="E328" s="577" t="s">
        <v>294</v>
      </c>
      <c r="F328" s="521">
        <f>SUM(F317:F327)</f>
        <v>11</v>
      </c>
      <c r="G328" s="521" t="s">
        <v>294</v>
      </c>
      <c r="H328" s="521">
        <f>SUM(H317:H327)</f>
        <v>57</v>
      </c>
      <c r="I328" s="587" t="s">
        <v>294</v>
      </c>
      <c r="J328" s="521">
        <f>SUM(J317:J327)</f>
        <v>373</v>
      </c>
      <c r="K328" s="521" t="s">
        <v>294</v>
      </c>
      <c r="L328" s="521">
        <f>SUM(L317:L327)</f>
        <v>28</v>
      </c>
      <c r="M328" s="521" t="s">
        <v>294</v>
      </c>
      <c r="N328" s="521">
        <f>SUM(N317:N325)</f>
        <v>19</v>
      </c>
      <c r="O328" s="521" t="s">
        <v>294</v>
      </c>
      <c r="P328" s="521">
        <f>SUM(P317:P324)</f>
        <v>8</v>
      </c>
      <c r="Q328" s="521" t="s">
        <v>294</v>
      </c>
      <c r="R328" s="521">
        <f>SUM(R317:R327)</f>
        <v>16</v>
      </c>
      <c r="S328" s="521" t="s">
        <v>294</v>
      </c>
      <c r="T328" s="521">
        <f>SUM(T317:T327)</f>
        <v>41</v>
      </c>
    </row>
    <row r="329" spans="1:20">
      <c r="A329" s="1517">
        <v>490.52</v>
      </c>
      <c r="B329" s="1517"/>
      <c r="C329" s="1517">
        <v>247.57</v>
      </c>
      <c r="D329" s="1517"/>
      <c r="E329" s="1517">
        <v>339.5</v>
      </c>
      <c r="F329" s="1518"/>
      <c r="G329" s="1518">
        <v>887.97</v>
      </c>
      <c r="H329" s="1518"/>
      <c r="I329" s="1517">
        <v>3756.45</v>
      </c>
      <c r="J329" s="1517"/>
      <c r="K329" s="1519">
        <v>1841.22</v>
      </c>
      <c r="L329" s="1517"/>
      <c r="M329" s="1515">
        <v>348.89</v>
      </c>
      <c r="N329" s="1516"/>
      <c r="O329" s="1515">
        <v>119.94</v>
      </c>
      <c r="P329" s="1516"/>
      <c r="Q329" s="1515">
        <v>540.01</v>
      </c>
      <c r="R329" s="1516"/>
      <c r="S329" s="1515">
        <v>667.81</v>
      </c>
      <c r="T329" s="1516"/>
    </row>
    <row r="331" spans="1:20">
      <c r="A331" s="404" t="s">
        <v>295</v>
      </c>
      <c r="B331" s="403">
        <f>B328+D328+F328+H328+J328</f>
        <v>487</v>
      </c>
      <c r="C331" s="404" t="s">
        <v>296</v>
      </c>
      <c r="D331" s="415">
        <f>A329+C329+E329+G329+I329</f>
        <v>5722.01</v>
      </c>
    </row>
    <row r="332" spans="1:20">
      <c r="A332" s="404" t="s">
        <v>297</v>
      </c>
      <c r="B332" s="403">
        <f>SUM(L328,N328,P328,R328,T328)</f>
        <v>112</v>
      </c>
      <c r="C332" s="404" t="s">
        <v>298</v>
      </c>
      <c r="D332" s="1006">
        <f>SUM(K329,M329,O329,Q329,S329)</f>
        <v>3517.8700000000003</v>
      </c>
    </row>
    <row r="333" spans="1:20">
      <c r="A333" s="404" t="s">
        <v>299</v>
      </c>
      <c r="B333" s="403">
        <f>B331+B332</f>
        <v>599</v>
      </c>
      <c r="C333" s="404" t="s">
        <v>299</v>
      </c>
      <c r="D333" s="415">
        <f>D331+D332</f>
        <v>9239.880000000001</v>
      </c>
    </row>
    <row r="335" spans="1:20" ht="12" customHeight="1">
      <c r="A335" s="1520" t="s">
        <v>394</v>
      </c>
      <c r="B335" s="1521"/>
      <c r="C335" s="1521"/>
      <c r="D335" s="1521"/>
      <c r="E335" s="1521"/>
      <c r="F335" s="1521"/>
      <c r="G335" s="1521"/>
      <c r="H335" s="1521"/>
      <c r="I335" s="1521"/>
      <c r="J335" s="1521"/>
      <c r="K335" s="1521"/>
      <c r="L335" s="1521"/>
      <c r="M335" s="1521"/>
      <c r="N335" s="1521"/>
      <c r="O335" s="1521"/>
      <c r="P335" s="1521"/>
      <c r="Q335" s="1521"/>
      <c r="R335" s="1521"/>
      <c r="S335" s="1521"/>
      <c r="T335" s="1521"/>
    </row>
    <row r="336" spans="1:20" ht="12" customHeight="1">
      <c r="A336" s="1521"/>
      <c r="B336" s="1521"/>
      <c r="C336" s="1521"/>
      <c r="D336" s="1521"/>
      <c r="E336" s="1521"/>
      <c r="F336" s="1521"/>
      <c r="G336" s="1521"/>
      <c r="H336" s="1521"/>
      <c r="I336" s="1521"/>
      <c r="J336" s="1521"/>
      <c r="K336" s="1521"/>
      <c r="L336" s="1521"/>
      <c r="M336" s="1521"/>
      <c r="N336" s="1521"/>
      <c r="O336" s="1521"/>
      <c r="P336" s="1521"/>
      <c r="Q336" s="1521"/>
      <c r="R336" s="1521"/>
      <c r="S336" s="1521"/>
      <c r="T336" s="1521"/>
    </row>
    <row r="337" spans="1:20" ht="18" customHeight="1">
      <c r="A337" s="1522" t="s">
        <v>54</v>
      </c>
      <c r="B337" s="1522"/>
      <c r="C337" s="1522" t="s">
        <v>277</v>
      </c>
      <c r="D337" s="1522"/>
      <c r="E337" s="1522" t="s">
        <v>278</v>
      </c>
      <c r="F337" s="1522"/>
      <c r="G337" s="1522" t="s">
        <v>279</v>
      </c>
      <c r="H337" s="1522"/>
      <c r="I337" s="1522" t="s">
        <v>280</v>
      </c>
      <c r="J337" s="1522"/>
      <c r="K337" s="1522" t="s">
        <v>281</v>
      </c>
      <c r="L337" s="1522"/>
      <c r="M337" s="1522" t="s">
        <v>282</v>
      </c>
      <c r="N337" s="1522"/>
      <c r="O337" s="1522" t="s">
        <v>283</v>
      </c>
      <c r="P337" s="1522"/>
      <c r="Q337" s="1522" t="s">
        <v>284</v>
      </c>
      <c r="R337" s="1522"/>
      <c r="S337" s="1522" t="s">
        <v>36</v>
      </c>
      <c r="T337" s="1522"/>
    </row>
    <row r="338" spans="1:20">
      <c r="A338" s="1071" t="s">
        <v>388</v>
      </c>
      <c r="B338" s="485">
        <v>1</v>
      </c>
      <c r="C338" s="1071" t="s">
        <v>388</v>
      </c>
      <c r="D338" s="453">
        <v>0</v>
      </c>
      <c r="E338" s="1071" t="s">
        <v>388</v>
      </c>
      <c r="F338" s="453">
        <v>0</v>
      </c>
      <c r="G338" s="1071" t="s">
        <v>388</v>
      </c>
      <c r="H338" s="485">
        <v>5</v>
      </c>
      <c r="I338" s="1071" t="s">
        <v>388</v>
      </c>
      <c r="J338" s="452">
        <v>10</v>
      </c>
      <c r="K338" s="1071" t="s">
        <v>388</v>
      </c>
      <c r="L338" s="1163">
        <v>23</v>
      </c>
      <c r="M338" s="1071" t="s">
        <v>388</v>
      </c>
      <c r="N338" s="1163">
        <v>20</v>
      </c>
      <c r="O338" s="1071" t="s">
        <v>388</v>
      </c>
      <c r="P338" s="1163">
        <v>14</v>
      </c>
      <c r="Q338" s="1071" t="s">
        <v>388</v>
      </c>
      <c r="R338" s="1164">
        <v>4</v>
      </c>
      <c r="S338" s="1071" t="s">
        <v>388</v>
      </c>
      <c r="T338" s="1163">
        <v>13</v>
      </c>
    </row>
    <row r="339" spans="1:20">
      <c r="A339" s="1069" t="s">
        <v>331</v>
      </c>
      <c r="B339" s="453">
        <v>2</v>
      </c>
      <c r="C339" s="1071" t="s">
        <v>373</v>
      </c>
      <c r="D339" s="452">
        <v>6</v>
      </c>
      <c r="E339" s="1071" t="s">
        <v>373</v>
      </c>
      <c r="F339" s="453">
        <v>3</v>
      </c>
      <c r="G339" s="1069" t="s">
        <v>379</v>
      </c>
      <c r="H339" s="453">
        <v>1</v>
      </c>
      <c r="I339" s="1069" t="s">
        <v>333</v>
      </c>
      <c r="J339" s="452">
        <v>228</v>
      </c>
      <c r="K339" s="1069" t="s">
        <v>392</v>
      </c>
      <c r="L339" s="1164">
        <v>2</v>
      </c>
      <c r="M339" s="1069" t="s">
        <v>392</v>
      </c>
      <c r="N339" s="1164">
        <v>0</v>
      </c>
      <c r="O339" s="1069" t="s">
        <v>392</v>
      </c>
      <c r="P339" s="1164">
        <v>1</v>
      </c>
      <c r="Q339" s="1069" t="s">
        <v>392</v>
      </c>
      <c r="R339" s="1163">
        <v>0</v>
      </c>
      <c r="S339" s="1069" t="s">
        <v>392</v>
      </c>
      <c r="T339" s="1163" t="s">
        <v>19</v>
      </c>
    </row>
    <row r="340" spans="1:20" ht="15">
      <c r="A340" s="1070" t="s">
        <v>395</v>
      </c>
      <c r="B340" s="485">
        <v>4</v>
      </c>
      <c r="C340" s="1069" t="s">
        <v>315</v>
      </c>
      <c r="D340" s="452">
        <v>10</v>
      </c>
      <c r="E340" s="1069" t="s">
        <v>315</v>
      </c>
      <c r="F340" s="453">
        <v>4</v>
      </c>
      <c r="G340" s="1070" t="s">
        <v>395</v>
      </c>
      <c r="H340" s="485">
        <v>3</v>
      </c>
      <c r="I340" s="1070" t="s">
        <v>395</v>
      </c>
      <c r="J340" s="485">
        <v>1</v>
      </c>
      <c r="K340" s="1070" t="s">
        <v>395</v>
      </c>
      <c r="L340" s="1163" t="s">
        <v>19</v>
      </c>
      <c r="M340" s="1070" t="s">
        <v>395</v>
      </c>
      <c r="N340" s="1163">
        <v>4</v>
      </c>
      <c r="O340" s="1070" t="s">
        <v>395</v>
      </c>
      <c r="P340" s="1163">
        <v>4</v>
      </c>
      <c r="Q340" s="1070" t="s">
        <v>395</v>
      </c>
      <c r="R340" s="1163">
        <v>5</v>
      </c>
      <c r="S340" s="1070" t="s">
        <v>395</v>
      </c>
      <c r="T340" s="1164">
        <v>0</v>
      </c>
    </row>
    <row r="341" spans="1:20">
      <c r="A341" s="1071" t="s">
        <v>373</v>
      </c>
      <c r="B341" s="452">
        <v>84</v>
      </c>
      <c r="C341" s="1069" t="s">
        <v>288</v>
      </c>
      <c r="D341" s="632">
        <v>11</v>
      </c>
      <c r="E341" s="1069" t="s">
        <v>288</v>
      </c>
      <c r="F341" s="453">
        <v>4</v>
      </c>
      <c r="G341" s="1071" t="s">
        <v>373</v>
      </c>
      <c r="H341" s="452">
        <v>78</v>
      </c>
      <c r="I341" s="1071" t="s">
        <v>373</v>
      </c>
      <c r="J341" s="452">
        <v>26</v>
      </c>
      <c r="K341" s="1071" t="s">
        <v>373</v>
      </c>
      <c r="L341" s="1163">
        <v>64</v>
      </c>
      <c r="M341" s="1071" t="s">
        <v>373</v>
      </c>
      <c r="N341" s="1163">
        <v>25</v>
      </c>
      <c r="O341" s="1071" t="s">
        <v>373</v>
      </c>
      <c r="P341" s="1163">
        <v>20</v>
      </c>
      <c r="Q341" s="1071" t="s">
        <v>373</v>
      </c>
      <c r="R341" s="1163">
        <v>21</v>
      </c>
      <c r="S341" s="1071" t="s">
        <v>373</v>
      </c>
      <c r="T341" s="1163">
        <v>26</v>
      </c>
    </row>
    <row r="342" spans="1:20">
      <c r="A342" s="1069" t="s">
        <v>315</v>
      </c>
      <c r="B342" s="453">
        <v>4</v>
      </c>
      <c r="C342" s="1069" t="s">
        <v>396</v>
      </c>
      <c r="D342" s="453">
        <v>0</v>
      </c>
      <c r="E342" s="1069" t="s">
        <v>396</v>
      </c>
      <c r="F342" s="786">
        <v>0</v>
      </c>
      <c r="G342" s="1069" t="s">
        <v>315</v>
      </c>
      <c r="H342" s="452">
        <v>17</v>
      </c>
      <c r="I342" s="1069" t="s">
        <v>315</v>
      </c>
      <c r="J342" s="452">
        <v>6</v>
      </c>
      <c r="K342" s="1069" t="s">
        <v>315</v>
      </c>
      <c r="L342" s="1165">
        <v>25</v>
      </c>
      <c r="M342" s="1069" t="s">
        <v>315</v>
      </c>
      <c r="N342" s="1163">
        <v>8</v>
      </c>
      <c r="O342" s="1069" t="s">
        <v>315</v>
      </c>
      <c r="P342" s="1164">
        <v>0</v>
      </c>
      <c r="Q342" s="1069" t="s">
        <v>315</v>
      </c>
      <c r="R342" s="1166">
        <v>1</v>
      </c>
      <c r="S342" s="1069" t="s">
        <v>315</v>
      </c>
      <c r="T342" s="1166">
        <v>3</v>
      </c>
    </row>
    <row r="343" spans="1:20">
      <c r="A343" s="1069" t="s">
        <v>288</v>
      </c>
      <c r="B343" s="786">
        <v>5</v>
      </c>
      <c r="C343" s="1069" t="s">
        <v>379</v>
      </c>
      <c r="D343" s="786">
        <v>3</v>
      </c>
      <c r="E343" s="1069" t="s">
        <v>379</v>
      </c>
      <c r="F343" s="453">
        <v>0</v>
      </c>
      <c r="G343" s="1069" t="s">
        <v>288</v>
      </c>
      <c r="H343" s="632">
        <v>10</v>
      </c>
      <c r="I343" s="1069" t="s">
        <v>288</v>
      </c>
      <c r="J343" s="452">
        <v>11</v>
      </c>
      <c r="K343" s="1069" t="s">
        <v>288</v>
      </c>
      <c r="L343" s="1164">
        <v>8</v>
      </c>
      <c r="M343" s="1069" t="s">
        <v>288</v>
      </c>
      <c r="N343" s="1166">
        <v>3</v>
      </c>
      <c r="O343" s="1069" t="s">
        <v>288</v>
      </c>
      <c r="P343" s="1164">
        <v>3</v>
      </c>
      <c r="Q343" s="1069" t="s">
        <v>288</v>
      </c>
      <c r="R343" s="1164">
        <v>2</v>
      </c>
      <c r="S343" s="1069" t="s">
        <v>288</v>
      </c>
      <c r="T343" s="1166">
        <v>4</v>
      </c>
    </row>
    <row r="344" spans="1:20">
      <c r="A344" s="1069" t="s">
        <v>396</v>
      </c>
      <c r="B344" s="453">
        <v>0</v>
      </c>
      <c r="C344" s="1069"/>
      <c r="D344" s="484"/>
      <c r="E344" s="1069"/>
      <c r="F344" s="484"/>
      <c r="G344" s="1069" t="s">
        <v>396</v>
      </c>
      <c r="H344" s="453">
        <v>0</v>
      </c>
      <c r="I344" s="1069" t="s">
        <v>396</v>
      </c>
      <c r="J344" s="786">
        <v>0</v>
      </c>
      <c r="K344" s="1069" t="s">
        <v>396</v>
      </c>
      <c r="L344" s="1162">
        <v>0</v>
      </c>
      <c r="M344" s="1069" t="s">
        <v>396</v>
      </c>
      <c r="N344" s="1166">
        <v>0</v>
      </c>
      <c r="O344" s="1069" t="s">
        <v>396</v>
      </c>
      <c r="P344" s="1166">
        <v>0</v>
      </c>
      <c r="Q344" s="1069" t="s">
        <v>396</v>
      </c>
      <c r="R344" s="1166">
        <v>0</v>
      </c>
      <c r="S344" s="1069" t="s">
        <v>396</v>
      </c>
      <c r="T344" s="1164">
        <v>0</v>
      </c>
    </row>
    <row r="345" spans="1:20">
      <c r="A345" s="794" t="s">
        <v>390</v>
      </c>
      <c r="B345" s="632">
        <v>21</v>
      </c>
      <c r="C345" s="484"/>
      <c r="D345" s="484"/>
      <c r="E345" s="794"/>
      <c r="F345" s="484"/>
      <c r="G345" s="483" t="s">
        <v>353</v>
      </c>
      <c r="H345" s="632">
        <v>57</v>
      </c>
      <c r="I345" s="483" t="s">
        <v>353</v>
      </c>
      <c r="J345" s="632">
        <v>64</v>
      </c>
      <c r="K345" s="794"/>
      <c r="L345" s="484"/>
      <c r="M345" s="1069" t="s">
        <v>301</v>
      </c>
      <c r="N345" s="1165">
        <v>77</v>
      </c>
      <c r="O345" s="794" t="s">
        <v>302</v>
      </c>
      <c r="P345" s="1165">
        <v>27</v>
      </c>
      <c r="Q345" s="1069" t="s">
        <v>302</v>
      </c>
      <c r="R345" s="1165">
        <v>15</v>
      </c>
      <c r="S345" s="1069" t="s">
        <v>302</v>
      </c>
      <c r="T345" s="1165">
        <v>38</v>
      </c>
    </row>
    <row r="346" spans="1:20">
      <c r="A346" s="794" t="s">
        <v>330</v>
      </c>
      <c r="B346" s="803">
        <v>1</v>
      </c>
      <c r="C346" s="484"/>
      <c r="D346" s="484"/>
      <c r="E346" s="484"/>
      <c r="F346" s="484"/>
      <c r="G346" s="484"/>
      <c r="H346" s="484"/>
      <c r="I346" s="794" t="s">
        <v>287</v>
      </c>
      <c r="J346" s="484">
        <v>3</v>
      </c>
      <c r="K346" s="794"/>
      <c r="L346" s="484"/>
      <c r="M346" s="1069"/>
      <c r="N346" s="483"/>
      <c r="O346" s="484"/>
      <c r="P346" s="484"/>
      <c r="Q346" s="484"/>
      <c r="R346" s="484"/>
      <c r="S346" s="484"/>
      <c r="T346" s="484"/>
    </row>
    <row r="347" spans="1:20">
      <c r="A347" s="483"/>
      <c r="B347" s="483"/>
      <c r="C347" s="484"/>
      <c r="D347" s="484"/>
      <c r="E347" s="484"/>
      <c r="F347" s="484"/>
      <c r="G347" s="484"/>
      <c r="H347" s="484"/>
      <c r="I347" s="483"/>
      <c r="J347" s="484"/>
      <c r="K347" s="484"/>
      <c r="L347" s="484"/>
      <c r="M347" s="484"/>
      <c r="N347" s="484"/>
      <c r="O347" s="484"/>
      <c r="P347" s="484"/>
      <c r="Q347" s="794"/>
      <c r="R347" s="484"/>
      <c r="S347" s="484"/>
      <c r="T347" s="484"/>
    </row>
    <row r="348" spans="1:20">
      <c r="A348" s="484"/>
      <c r="B348" s="484"/>
      <c r="C348" s="484"/>
      <c r="D348" s="484"/>
      <c r="E348" s="484"/>
      <c r="F348" s="484"/>
      <c r="G348" s="484"/>
      <c r="H348" s="484"/>
      <c r="I348" s="794"/>
      <c r="J348" s="484"/>
      <c r="K348" s="484"/>
      <c r="L348" s="484"/>
      <c r="M348" s="484"/>
      <c r="N348" s="484"/>
      <c r="O348" s="484"/>
      <c r="P348" s="484"/>
      <c r="Q348" s="484"/>
      <c r="R348" s="484"/>
      <c r="S348" s="484"/>
      <c r="T348" s="484"/>
    </row>
    <row r="349" spans="1:20">
      <c r="A349" s="521" t="s">
        <v>294</v>
      </c>
      <c r="B349" s="521">
        <v>127</v>
      </c>
      <c r="C349" s="521" t="s">
        <v>294</v>
      </c>
      <c r="D349" s="521">
        <f>SUM(D338:D348)</f>
        <v>30</v>
      </c>
      <c r="E349" s="577" t="s">
        <v>294</v>
      </c>
      <c r="F349" s="521">
        <f>SUM(F338:F348)</f>
        <v>11</v>
      </c>
      <c r="G349" s="521" t="s">
        <v>294</v>
      </c>
      <c r="H349" s="521">
        <f>SUM(H338:H348)</f>
        <v>171</v>
      </c>
      <c r="I349" s="587" t="s">
        <v>294</v>
      </c>
      <c r="J349" s="521">
        <f>SUM(J338:J348)</f>
        <v>349</v>
      </c>
      <c r="K349" s="521" t="s">
        <v>294</v>
      </c>
      <c r="L349" s="521">
        <f>SUM(L338:L348)</f>
        <v>122</v>
      </c>
      <c r="M349" s="521" t="s">
        <v>294</v>
      </c>
      <c r="N349" s="521">
        <f>SUM(N338:N346)</f>
        <v>137</v>
      </c>
      <c r="O349" s="521" t="s">
        <v>294</v>
      </c>
      <c r="P349" s="521">
        <f>SUM(P338:P345)</f>
        <v>69</v>
      </c>
      <c r="Q349" s="521" t="s">
        <v>294</v>
      </c>
      <c r="R349" s="521">
        <f>SUM(R338:R348)</f>
        <v>48</v>
      </c>
      <c r="S349" s="521" t="s">
        <v>294</v>
      </c>
      <c r="T349" s="521">
        <f>SUM(T338:T348)</f>
        <v>84</v>
      </c>
    </row>
    <row r="350" spans="1:20" ht="12" customHeight="1">
      <c r="A350" s="1517">
        <v>3301.8</v>
      </c>
      <c r="B350" s="1517"/>
      <c r="C350" s="1517">
        <v>1606.11</v>
      </c>
      <c r="D350" s="1517"/>
      <c r="E350" s="1517">
        <v>586.01</v>
      </c>
      <c r="F350" s="1518"/>
      <c r="G350" s="1518">
        <v>3590.69</v>
      </c>
      <c r="H350" s="1518"/>
      <c r="I350" s="1517">
        <v>4168.99</v>
      </c>
      <c r="J350" s="1517"/>
      <c r="K350" s="1519">
        <v>3763.05</v>
      </c>
      <c r="L350" s="1517"/>
      <c r="M350" s="1515">
        <v>2787.24</v>
      </c>
      <c r="N350" s="1516"/>
      <c r="O350" s="1515">
        <v>1460.68</v>
      </c>
      <c r="P350" s="1516"/>
      <c r="Q350" s="1515">
        <v>1097.31</v>
      </c>
      <c r="R350" s="1516"/>
      <c r="S350" s="1515">
        <v>1881.61</v>
      </c>
      <c r="T350" s="1516"/>
    </row>
    <row r="352" spans="1:20">
      <c r="A352" s="404" t="s">
        <v>295</v>
      </c>
      <c r="B352" s="403">
        <f>B349+D349+F349+H349+J349</f>
        <v>688</v>
      </c>
      <c r="C352" s="404" t="s">
        <v>296</v>
      </c>
      <c r="D352" s="415">
        <f>A350+C350+E350+G350+I350</f>
        <v>13253.6</v>
      </c>
    </row>
    <row r="353" spans="1:20">
      <c r="A353" s="404" t="s">
        <v>297</v>
      </c>
      <c r="B353" s="403">
        <f>SUM(L349,N349,P349,R349,T349)</f>
        <v>460</v>
      </c>
      <c r="C353" s="404" t="s">
        <v>298</v>
      </c>
      <c r="D353" s="1006">
        <f>SUM(K350,M350,O350,Q350,S350)</f>
        <v>10989.890000000001</v>
      </c>
    </row>
    <row r="354" spans="1:20">
      <c r="A354" s="404" t="s">
        <v>299</v>
      </c>
      <c r="B354" s="403">
        <f>B352+B353</f>
        <v>1148</v>
      </c>
      <c r="C354" s="404" t="s">
        <v>299</v>
      </c>
      <c r="D354" s="415">
        <f>D352+D353</f>
        <v>24243.49</v>
      </c>
    </row>
    <row r="356" spans="1:20" ht="12" customHeight="1">
      <c r="A356" s="1520" t="s">
        <v>397</v>
      </c>
      <c r="B356" s="1521"/>
      <c r="C356" s="1521"/>
      <c r="D356" s="1521"/>
      <c r="E356" s="1521"/>
      <c r="F356" s="1521"/>
      <c r="G356" s="1521"/>
      <c r="H356" s="1521"/>
      <c r="I356" s="1521"/>
      <c r="J356" s="1521"/>
      <c r="K356" s="1521"/>
      <c r="L356" s="1521"/>
      <c r="M356" s="1521"/>
      <c r="N356" s="1521"/>
      <c r="O356" s="1521"/>
      <c r="P356" s="1521"/>
      <c r="Q356" s="1521"/>
      <c r="R356" s="1521"/>
      <c r="S356" s="1521"/>
      <c r="T356" s="1521"/>
    </row>
    <row r="357" spans="1:20" ht="12" customHeight="1">
      <c r="A357" s="1521"/>
      <c r="B357" s="1521"/>
      <c r="C357" s="1521"/>
      <c r="D357" s="1521"/>
      <c r="E357" s="1521"/>
      <c r="F357" s="1521"/>
      <c r="G357" s="1521"/>
      <c r="H357" s="1521"/>
      <c r="I357" s="1521"/>
      <c r="J357" s="1521"/>
      <c r="K357" s="1521"/>
      <c r="L357" s="1521"/>
      <c r="M357" s="1521"/>
      <c r="N357" s="1521"/>
      <c r="O357" s="1521"/>
      <c r="P357" s="1521"/>
      <c r="Q357" s="1521"/>
      <c r="R357" s="1521"/>
      <c r="S357" s="1521"/>
      <c r="T357" s="1521"/>
    </row>
    <row r="358" spans="1:20" ht="18" customHeight="1">
      <c r="A358" s="1522" t="s">
        <v>54</v>
      </c>
      <c r="B358" s="1522"/>
      <c r="C358" s="1522" t="s">
        <v>277</v>
      </c>
      <c r="D358" s="1522"/>
      <c r="E358" s="1522" t="s">
        <v>278</v>
      </c>
      <c r="F358" s="1522"/>
      <c r="G358" s="1522" t="s">
        <v>279</v>
      </c>
      <c r="H358" s="1522"/>
      <c r="I358" s="1522" t="s">
        <v>280</v>
      </c>
      <c r="J358" s="1522"/>
      <c r="K358" s="1522" t="s">
        <v>281</v>
      </c>
      <c r="L358" s="1522"/>
      <c r="M358" s="1522" t="s">
        <v>282</v>
      </c>
      <c r="N358" s="1522"/>
      <c r="O358" s="1522" t="s">
        <v>283</v>
      </c>
      <c r="P358" s="1522"/>
      <c r="Q358" s="1522" t="s">
        <v>284</v>
      </c>
      <c r="R358" s="1522"/>
      <c r="S358" s="1522" t="s">
        <v>36</v>
      </c>
      <c r="T358" s="1522"/>
    </row>
    <row r="359" spans="1:20">
      <c r="A359" s="1208" t="s">
        <v>288</v>
      </c>
      <c r="B359" s="452">
        <v>10</v>
      </c>
      <c r="C359" s="1208" t="s">
        <v>288</v>
      </c>
      <c r="D359" s="452">
        <v>21</v>
      </c>
      <c r="E359" s="1208" t="s">
        <v>288</v>
      </c>
      <c r="F359" s="452">
        <v>16</v>
      </c>
      <c r="G359" s="1208" t="s">
        <v>288</v>
      </c>
      <c r="H359" s="452">
        <v>12</v>
      </c>
      <c r="I359" s="1208" t="s">
        <v>288</v>
      </c>
      <c r="J359" s="452">
        <v>17</v>
      </c>
      <c r="K359" s="1208" t="s">
        <v>288</v>
      </c>
      <c r="L359" s="1163">
        <v>10</v>
      </c>
      <c r="M359" s="1208" t="s">
        <v>288</v>
      </c>
      <c r="N359" s="1163">
        <v>12</v>
      </c>
      <c r="O359" s="1216" t="s">
        <v>288</v>
      </c>
      <c r="P359" s="1164">
        <v>4</v>
      </c>
      <c r="Q359" s="1216" t="s">
        <v>288</v>
      </c>
      <c r="R359" s="1164">
        <v>4</v>
      </c>
      <c r="S359" s="1216" t="s">
        <v>288</v>
      </c>
      <c r="T359" s="1164">
        <v>3</v>
      </c>
    </row>
    <row r="360" spans="1:20">
      <c r="A360" s="1209" t="s">
        <v>387</v>
      </c>
      <c r="B360" s="452">
        <v>231</v>
      </c>
      <c r="C360" s="1209" t="s">
        <v>387</v>
      </c>
      <c r="D360" s="452">
        <v>329</v>
      </c>
      <c r="E360" s="1209" t="s">
        <v>387</v>
      </c>
      <c r="F360" s="452">
        <v>95</v>
      </c>
      <c r="G360" s="1209" t="s">
        <v>387</v>
      </c>
      <c r="H360" s="452">
        <v>394</v>
      </c>
      <c r="I360" s="1209" t="s">
        <v>387</v>
      </c>
      <c r="J360" s="452">
        <v>327</v>
      </c>
      <c r="K360" s="1209" t="s">
        <v>387</v>
      </c>
      <c r="L360" s="1163">
        <v>269</v>
      </c>
      <c r="M360" s="1209" t="s">
        <v>387</v>
      </c>
      <c r="N360" s="1163">
        <v>101</v>
      </c>
      <c r="O360" s="1209" t="s">
        <v>387</v>
      </c>
      <c r="P360" s="1163">
        <v>40</v>
      </c>
      <c r="Q360" s="1209" t="s">
        <v>387</v>
      </c>
      <c r="R360" s="1163">
        <v>24</v>
      </c>
      <c r="S360" s="1209" t="s">
        <v>387</v>
      </c>
      <c r="T360" s="1163">
        <v>57</v>
      </c>
    </row>
    <row r="361" spans="1:20" ht="15">
      <c r="A361" s="1215" t="s">
        <v>373</v>
      </c>
      <c r="B361" s="485" t="s">
        <v>19</v>
      </c>
      <c r="C361" s="1215" t="s">
        <v>373</v>
      </c>
      <c r="D361" s="485" t="s">
        <v>19</v>
      </c>
      <c r="E361" s="1215" t="s">
        <v>373</v>
      </c>
      <c r="F361" s="485" t="s">
        <v>19</v>
      </c>
      <c r="G361" s="1215" t="s">
        <v>373</v>
      </c>
      <c r="H361" s="485" t="s">
        <v>19</v>
      </c>
      <c r="I361" s="1210" t="s">
        <v>373</v>
      </c>
      <c r="J361" s="452">
        <v>1</v>
      </c>
      <c r="K361" s="1210" t="s">
        <v>373</v>
      </c>
      <c r="L361" s="1163">
        <v>9</v>
      </c>
      <c r="M361" s="1215" t="s">
        <v>373</v>
      </c>
      <c r="N361" s="1214">
        <v>2</v>
      </c>
      <c r="O361" s="1215" t="s">
        <v>373</v>
      </c>
      <c r="P361" s="1214">
        <v>1</v>
      </c>
      <c r="Q361" s="1210" t="s">
        <v>373</v>
      </c>
      <c r="R361" s="1163">
        <v>6</v>
      </c>
      <c r="S361" s="1210" t="s">
        <v>373</v>
      </c>
      <c r="T361" s="1163">
        <v>6</v>
      </c>
    </row>
    <row r="362" spans="1:20">
      <c r="A362" s="1208" t="s">
        <v>315</v>
      </c>
      <c r="B362" s="452">
        <v>3</v>
      </c>
      <c r="C362" s="1208" t="s">
        <v>315</v>
      </c>
      <c r="D362" s="632">
        <v>17</v>
      </c>
      <c r="E362" s="1216" t="s">
        <v>315</v>
      </c>
      <c r="F362" s="453">
        <v>0</v>
      </c>
      <c r="G362" s="1208" t="s">
        <v>315</v>
      </c>
      <c r="H362" s="452">
        <v>3</v>
      </c>
      <c r="I362" s="1208" t="s">
        <v>315</v>
      </c>
      <c r="J362" s="452">
        <v>6</v>
      </c>
      <c r="K362" s="1208" t="s">
        <v>315</v>
      </c>
      <c r="L362" s="1163">
        <v>15</v>
      </c>
      <c r="M362" s="1216" t="s">
        <v>315</v>
      </c>
      <c r="N362" s="1164">
        <v>0</v>
      </c>
      <c r="O362" s="1216" t="s">
        <v>315</v>
      </c>
      <c r="P362" s="1164">
        <v>0</v>
      </c>
      <c r="Q362" s="1217" t="s">
        <v>315</v>
      </c>
      <c r="R362" s="1214">
        <v>7</v>
      </c>
      <c r="S362" s="1216" t="s">
        <v>315</v>
      </c>
      <c r="T362" s="1164">
        <v>1</v>
      </c>
    </row>
    <row r="363" spans="1:20">
      <c r="A363" s="1211" t="s">
        <v>388</v>
      </c>
      <c r="B363" s="485" t="s">
        <v>19</v>
      </c>
      <c r="C363" s="1211" t="s">
        <v>388</v>
      </c>
      <c r="D363" s="485" t="s">
        <v>19</v>
      </c>
      <c r="E363" s="1209" t="s">
        <v>388</v>
      </c>
      <c r="F363" s="1218">
        <v>3</v>
      </c>
      <c r="G363" s="1211" t="s">
        <v>388</v>
      </c>
      <c r="H363" s="485" t="s">
        <v>19</v>
      </c>
      <c r="I363" s="1211" t="s">
        <v>388</v>
      </c>
      <c r="J363" s="483" t="s">
        <v>19</v>
      </c>
      <c r="K363" s="1211" t="s">
        <v>388</v>
      </c>
      <c r="L363" s="1213">
        <v>1</v>
      </c>
      <c r="M363" s="1211" t="s">
        <v>388</v>
      </c>
      <c r="N363" s="1213">
        <v>5</v>
      </c>
      <c r="O363" s="1211" t="s">
        <v>388</v>
      </c>
      <c r="P363" s="1213">
        <v>0</v>
      </c>
      <c r="Q363" s="1211" t="s">
        <v>388</v>
      </c>
      <c r="R363" s="1213">
        <v>3</v>
      </c>
      <c r="S363" s="1211" t="s">
        <v>388</v>
      </c>
      <c r="T363" s="1213">
        <v>1</v>
      </c>
    </row>
    <row r="364" spans="1:20">
      <c r="A364" s="1211" t="s">
        <v>395</v>
      </c>
      <c r="B364" s="1219" t="s">
        <v>19</v>
      </c>
      <c r="C364" s="1211" t="s">
        <v>395</v>
      </c>
      <c r="D364" s="1219" t="s">
        <v>19</v>
      </c>
      <c r="E364" s="1211" t="s">
        <v>395</v>
      </c>
      <c r="F364" s="485" t="s">
        <v>19</v>
      </c>
      <c r="G364" s="1211" t="s">
        <v>395</v>
      </c>
      <c r="H364" s="1219" t="s">
        <v>19</v>
      </c>
      <c r="I364" s="1211" t="s">
        <v>395</v>
      </c>
      <c r="J364" s="485" t="s">
        <v>19</v>
      </c>
      <c r="K364" s="1209" t="s">
        <v>395</v>
      </c>
      <c r="L364" s="1163" t="s">
        <v>19</v>
      </c>
      <c r="M364" s="1209" t="s">
        <v>395</v>
      </c>
      <c r="N364" s="1163" t="s">
        <v>19</v>
      </c>
      <c r="O364" s="1209" t="s">
        <v>395</v>
      </c>
      <c r="P364" s="1163" t="s">
        <v>19</v>
      </c>
      <c r="Q364" s="1209" t="s">
        <v>395</v>
      </c>
      <c r="R364" s="1163" t="s">
        <v>19</v>
      </c>
      <c r="S364" s="1209" t="s">
        <v>395</v>
      </c>
      <c r="T364" s="1163" t="s">
        <v>19</v>
      </c>
    </row>
    <row r="365" spans="1:20">
      <c r="A365" s="1211" t="s">
        <v>392</v>
      </c>
      <c r="B365" s="485" t="s">
        <v>19</v>
      </c>
      <c r="C365" s="1211" t="s">
        <v>392</v>
      </c>
      <c r="D365" s="1219" t="s">
        <v>19</v>
      </c>
      <c r="E365" s="1211" t="s">
        <v>392</v>
      </c>
      <c r="F365" s="1219" t="s">
        <v>19</v>
      </c>
      <c r="G365" s="1211" t="s">
        <v>392</v>
      </c>
      <c r="H365" s="485" t="s">
        <v>19</v>
      </c>
      <c r="I365" s="1211" t="s">
        <v>392</v>
      </c>
      <c r="J365" s="1219" t="s">
        <v>19</v>
      </c>
      <c r="K365" s="1211" t="s">
        <v>392</v>
      </c>
      <c r="L365" s="1212">
        <v>0</v>
      </c>
      <c r="M365" s="1211" t="s">
        <v>392</v>
      </c>
      <c r="N365" s="1212">
        <v>1</v>
      </c>
      <c r="O365" s="1211" t="s">
        <v>392</v>
      </c>
      <c r="P365" s="1212">
        <v>1</v>
      </c>
      <c r="Q365" s="1211" t="s">
        <v>392</v>
      </c>
      <c r="R365" s="1212">
        <v>0</v>
      </c>
      <c r="S365" s="1211" t="s">
        <v>392</v>
      </c>
      <c r="T365" s="1212">
        <v>0</v>
      </c>
    </row>
    <row r="366" spans="1:20">
      <c r="A366" s="1218" t="s">
        <v>330</v>
      </c>
      <c r="B366" s="632">
        <v>2</v>
      </c>
      <c r="C366" s="484"/>
      <c r="D366" s="484"/>
      <c r="E366" s="794"/>
      <c r="F366" s="484"/>
      <c r="G366" s="452" t="s">
        <v>353</v>
      </c>
      <c r="H366" s="632">
        <v>44</v>
      </c>
      <c r="I366" s="452" t="s">
        <v>333</v>
      </c>
      <c r="J366" s="632">
        <v>258</v>
      </c>
      <c r="K366" s="794"/>
      <c r="L366" s="484"/>
      <c r="M366" s="1069"/>
      <c r="N366" s="1190"/>
      <c r="O366" s="794"/>
      <c r="P366" s="1190"/>
      <c r="Q366" s="1069"/>
      <c r="R366" s="1190"/>
      <c r="S366" s="1069"/>
      <c r="T366" s="1190"/>
    </row>
    <row r="367" spans="1:20">
      <c r="A367" s="1218" t="s">
        <v>390</v>
      </c>
      <c r="B367" s="632">
        <v>20</v>
      </c>
      <c r="C367" s="484"/>
      <c r="D367" s="484"/>
      <c r="E367" s="484"/>
      <c r="F367" s="484"/>
      <c r="G367" s="484"/>
      <c r="H367" s="484"/>
      <c r="I367" s="1218" t="s">
        <v>353</v>
      </c>
      <c r="J367" s="632">
        <v>61</v>
      </c>
      <c r="K367" s="794"/>
      <c r="L367" s="484"/>
      <c r="M367" s="1069"/>
      <c r="N367" s="483"/>
      <c r="O367" s="484"/>
      <c r="P367" s="484"/>
      <c r="Q367" s="484"/>
      <c r="R367" s="484"/>
      <c r="S367" s="484"/>
      <c r="T367" s="484"/>
    </row>
    <row r="368" spans="1:20">
      <c r="A368" s="483"/>
      <c r="B368" s="483"/>
      <c r="C368" s="484"/>
      <c r="D368" s="484"/>
      <c r="E368" s="484"/>
      <c r="F368" s="484"/>
      <c r="G368" s="484"/>
      <c r="H368" s="484"/>
      <c r="I368" s="483"/>
      <c r="J368" s="484"/>
      <c r="K368" s="484"/>
      <c r="L368" s="484"/>
      <c r="M368" s="484"/>
      <c r="N368" s="484"/>
      <c r="O368" s="484"/>
      <c r="P368" s="484"/>
      <c r="Q368" s="794"/>
      <c r="R368" s="484"/>
      <c r="S368" s="484"/>
      <c r="T368" s="484"/>
    </row>
    <row r="369" spans="1:20">
      <c r="A369" s="484"/>
      <c r="B369" s="484"/>
      <c r="C369" s="484"/>
      <c r="D369" s="484"/>
      <c r="E369" s="484"/>
      <c r="F369" s="484"/>
      <c r="G369" s="484"/>
      <c r="H369" s="484"/>
      <c r="I369" s="794"/>
      <c r="J369" s="484"/>
      <c r="K369" s="484"/>
      <c r="L369" s="484"/>
      <c r="M369" s="484"/>
      <c r="N369" s="484"/>
      <c r="O369" s="484"/>
      <c r="P369" s="484"/>
      <c r="Q369" s="484"/>
      <c r="R369" s="484"/>
      <c r="S369" s="484"/>
      <c r="T369" s="484"/>
    </row>
    <row r="370" spans="1:20">
      <c r="A370" s="521" t="s">
        <v>294</v>
      </c>
      <c r="B370" s="521">
        <v>264</v>
      </c>
      <c r="C370" s="521" t="s">
        <v>294</v>
      </c>
      <c r="D370" s="521">
        <f>SUM(D359:D369)</f>
        <v>367</v>
      </c>
      <c r="E370" s="577" t="s">
        <v>294</v>
      </c>
      <c r="F370" s="521">
        <f>SUM(F359:F369)</f>
        <v>114</v>
      </c>
      <c r="G370" s="521" t="s">
        <v>294</v>
      </c>
      <c r="H370" s="521">
        <f>SUM(H359:H369)</f>
        <v>453</v>
      </c>
      <c r="I370" s="587" t="s">
        <v>294</v>
      </c>
      <c r="J370" s="521">
        <f>SUM(J359:J369)</f>
        <v>670</v>
      </c>
      <c r="K370" s="521" t="s">
        <v>294</v>
      </c>
      <c r="L370" s="521">
        <f>SUM(L359:L369)</f>
        <v>304</v>
      </c>
      <c r="M370" s="521" t="s">
        <v>294</v>
      </c>
      <c r="N370" s="521">
        <f>SUM(N359:N367)</f>
        <v>121</v>
      </c>
      <c r="O370" s="521" t="s">
        <v>294</v>
      </c>
      <c r="P370" s="521">
        <f>SUM(P359:P366)</f>
        <v>46</v>
      </c>
      <c r="Q370" s="521" t="s">
        <v>294</v>
      </c>
      <c r="R370" s="521">
        <f>SUM(R359:R369)</f>
        <v>44</v>
      </c>
      <c r="S370" s="521" t="s">
        <v>294</v>
      </c>
      <c r="T370" s="521">
        <f>SUM(T359:T369)</f>
        <v>68</v>
      </c>
    </row>
    <row r="371" spans="1:20" ht="12" customHeight="1">
      <c r="A371" s="1517">
        <v>3918.32</v>
      </c>
      <c r="B371" s="1517"/>
      <c r="C371" s="1517">
        <v>6641.94</v>
      </c>
      <c r="D371" s="1517"/>
      <c r="E371" s="1517">
        <v>2253.46</v>
      </c>
      <c r="F371" s="1518"/>
      <c r="G371" s="1518">
        <v>6615.36</v>
      </c>
      <c r="H371" s="1518"/>
      <c r="I371" s="1517">
        <v>8528.3799999999992</v>
      </c>
      <c r="J371" s="1517"/>
      <c r="K371" s="1519">
        <v>5363.19</v>
      </c>
      <c r="L371" s="1517"/>
      <c r="M371" s="1515">
        <v>2336.4</v>
      </c>
      <c r="N371" s="1516"/>
      <c r="O371" s="1515">
        <v>929.76</v>
      </c>
      <c r="P371" s="1516"/>
      <c r="Q371" s="1515">
        <v>1030.82</v>
      </c>
      <c r="R371" s="1516"/>
      <c r="S371" s="1515">
        <v>1206.6300000000001</v>
      </c>
      <c r="T371" s="1516"/>
    </row>
    <row r="373" spans="1:20">
      <c r="A373" s="404" t="s">
        <v>295</v>
      </c>
      <c r="B373" s="403">
        <f>B370+D370+F370+H370+J370</f>
        <v>1868</v>
      </c>
      <c r="C373" s="404" t="s">
        <v>296</v>
      </c>
      <c r="D373" s="415">
        <f>A371+C371+E371+G371+I371</f>
        <v>27957.46</v>
      </c>
    </row>
    <row r="374" spans="1:20">
      <c r="A374" s="404" t="s">
        <v>297</v>
      </c>
      <c r="B374" s="403">
        <f>SUM(L370,N370,P370,R370,T370)</f>
        <v>583</v>
      </c>
      <c r="C374" s="404" t="s">
        <v>298</v>
      </c>
      <c r="D374" s="1006">
        <f>SUM(K371,M371,O371,Q371,S371)</f>
        <v>10866.8</v>
      </c>
    </row>
    <row r="375" spans="1:20">
      <c r="A375" s="404" t="s">
        <v>299</v>
      </c>
      <c r="B375" s="403">
        <f>B373+B374</f>
        <v>2451</v>
      </c>
      <c r="C375" s="404" t="s">
        <v>299</v>
      </c>
      <c r="D375" s="415">
        <f>D373+D374</f>
        <v>38824.259999999995</v>
      </c>
    </row>
    <row r="377" spans="1:20">
      <c r="A377" s="1520" t="s">
        <v>398</v>
      </c>
      <c r="B377" s="1521"/>
      <c r="C377" s="1521"/>
      <c r="D377" s="1521"/>
      <c r="E377" s="1521"/>
      <c r="F377" s="1521"/>
      <c r="G377" s="1521"/>
      <c r="H377" s="1521"/>
      <c r="I377" s="1521"/>
      <c r="J377" s="1521"/>
      <c r="K377" s="1521"/>
      <c r="L377" s="1521"/>
      <c r="M377" s="1521"/>
      <c r="N377" s="1521"/>
      <c r="O377" s="1521"/>
      <c r="P377" s="1521"/>
      <c r="Q377" s="1521"/>
      <c r="R377" s="1521"/>
      <c r="S377" s="1521"/>
      <c r="T377" s="1521"/>
    </row>
    <row r="378" spans="1:20">
      <c r="A378" s="1521"/>
      <c r="B378" s="1521"/>
      <c r="C378" s="1521"/>
      <c r="D378" s="1521"/>
      <c r="E378" s="1521"/>
      <c r="F378" s="1521"/>
      <c r="G378" s="1521"/>
      <c r="H378" s="1521"/>
      <c r="I378" s="1521"/>
      <c r="J378" s="1521"/>
      <c r="K378" s="1521"/>
      <c r="L378" s="1521"/>
      <c r="M378" s="1521"/>
      <c r="N378" s="1521"/>
      <c r="O378" s="1521"/>
      <c r="P378" s="1521"/>
      <c r="Q378" s="1521"/>
      <c r="R378" s="1521"/>
      <c r="S378" s="1521"/>
      <c r="T378" s="1521"/>
    </row>
    <row r="379" spans="1:20" ht="18">
      <c r="A379" s="1522" t="s">
        <v>54</v>
      </c>
      <c r="B379" s="1522"/>
      <c r="C379" s="1522" t="s">
        <v>277</v>
      </c>
      <c r="D379" s="1522"/>
      <c r="E379" s="1522" t="s">
        <v>278</v>
      </c>
      <c r="F379" s="1522"/>
      <c r="G379" s="1522" t="s">
        <v>279</v>
      </c>
      <c r="H379" s="1522"/>
      <c r="I379" s="1522" t="s">
        <v>280</v>
      </c>
      <c r="J379" s="1522"/>
      <c r="K379" s="1522" t="s">
        <v>281</v>
      </c>
      <c r="L379" s="1522"/>
      <c r="M379" s="1522" t="s">
        <v>282</v>
      </c>
      <c r="N379" s="1522"/>
      <c r="O379" s="1522" t="s">
        <v>283</v>
      </c>
      <c r="P379" s="1522"/>
      <c r="Q379" s="1522" t="s">
        <v>284</v>
      </c>
      <c r="R379" s="1522"/>
      <c r="S379" s="1522" t="s">
        <v>36</v>
      </c>
      <c r="T379" s="1522"/>
    </row>
    <row r="380" spans="1:20">
      <c r="A380" s="1223"/>
      <c r="B380" s="445"/>
      <c r="C380" s="1223"/>
      <c r="D380" s="445"/>
      <c r="E380" s="1223"/>
      <c r="F380" s="445"/>
      <c r="G380" s="1223"/>
      <c r="H380" s="445"/>
      <c r="I380" s="1223"/>
      <c r="J380" s="445"/>
      <c r="K380" s="1227" t="s">
        <v>399</v>
      </c>
      <c r="L380" s="1163">
        <v>16</v>
      </c>
      <c r="M380" s="1227" t="s">
        <v>399</v>
      </c>
      <c r="N380" s="1163">
        <v>10</v>
      </c>
      <c r="O380" s="1227" t="s">
        <v>399</v>
      </c>
      <c r="P380" s="1163">
        <v>14</v>
      </c>
      <c r="Q380" s="1227" t="s">
        <v>399</v>
      </c>
      <c r="R380" s="1163">
        <v>28</v>
      </c>
      <c r="S380" s="1228" t="s">
        <v>399</v>
      </c>
      <c r="T380" s="1164">
        <v>1</v>
      </c>
    </row>
    <row r="381" spans="1:20">
      <c r="A381" s="1224"/>
      <c r="B381" s="445"/>
      <c r="C381" s="1224"/>
      <c r="D381" s="445"/>
      <c r="E381" s="1224"/>
      <c r="F381" s="445"/>
      <c r="G381" s="1224"/>
      <c r="H381" s="445"/>
      <c r="I381" s="1224"/>
      <c r="J381" s="445"/>
      <c r="K381" s="1229" t="s">
        <v>381</v>
      </c>
      <c r="L381" s="1163">
        <v>6</v>
      </c>
      <c r="M381" s="1229" t="s">
        <v>381</v>
      </c>
      <c r="N381" s="1163">
        <v>3</v>
      </c>
      <c r="O381" s="1229" t="s">
        <v>381</v>
      </c>
      <c r="P381" s="1163">
        <v>2</v>
      </c>
      <c r="Q381" s="1229" t="s">
        <v>381</v>
      </c>
      <c r="R381" s="1163">
        <v>4</v>
      </c>
      <c r="S381" s="1229" t="s">
        <v>381</v>
      </c>
      <c r="T381" s="1163">
        <v>5</v>
      </c>
    </row>
    <row r="382" spans="1:20" ht="15">
      <c r="A382" s="1225"/>
      <c r="B382" s="445"/>
      <c r="C382" s="1225"/>
      <c r="D382" s="445"/>
      <c r="E382" s="1225"/>
      <c r="F382" s="445"/>
      <c r="G382" s="1225"/>
      <c r="H382" s="445"/>
      <c r="I382" s="1225"/>
      <c r="J382" s="445"/>
      <c r="K382" s="1230" t="s">
        <v>288</v>
      </c>
      <c r="L382" s="1163">
        <v>12</v>
      </c>
      <c r="M382" s="1230" t="s">
        <v>288</v>
      </c>
      <c r="N382" s="1163">
        <v>12</v>
      </c>
      <c r="O382" s="1230" t="s">
        <v>288</v>
      </c>
      <c r="P382" s="1163">
        <v>5</v>
      </c>
      <c r="Q382" s="1230" t="s">
        <v>288</v>
      </c>
      <c r="R382" s="1163">
        <v>3</v>
      </c>
      <c r="S382" s="1230" t="s">
        <v>288</v>
      </c>
      <c r="T382" s="1163">
        <v>18</v>
      </c>
    </row>
    <row r="383" spans="1:20">
      <c r="A383" s="1223"/>
      <c r="B383" s="445"/>
      <c r="C383" s="1223"/>
      <c r="D383" s="403"/>
      <c r="E383" s="1223"/>
      <c r="F383" s="445"/>
      <c r="G383" s="1223"/>
      <c r="H383" s="445"/>
      <c r="I383" s="1223"/>
      <c r="J383" s="445"/>
      <c r="K383" s="1227" t="s">
        <v>302</v>
      </c>
      <c r="L383" s="1163">
        <v>204</v>
      </c>
      <c r="M383" s="1227" t="s">
        <v>302</v>
      </c>
      <c r="N383" s="1163">
        <v>21</v>
      </c>
      <c r="O383" s="1227" t="s">
        <v>302</v>
      </c>
      <c r="P383" s="1163">
        <v>36</v>
      </c>
      <c r="Q383" s="1227" t="s">
        <v>302</v>
      </c>
      <c r="R383" s="1163">
        <v>31</v>
      </c>
      <c r="S383" s="1227" t="s">
        <v>302</v>
      </c>
      <c r="T383" s="1163">
        <v>27</v>
      </c>
    </row>
    <row r="384" spans="1:20">
      <c r="A384" s="1224"/>
      <c r="B384" s="445"/>
      <c r="C384" s="1224"/>
      <c r="D384" s="445"/>
      <c r="E384" s="1224"/>
      <c r="F384" s="801"/>
      <c r="G384" s="1224"/>
      <c r="H384" s="445"/>
      <c r="I384" s="1224"/>
      <c r="J384" s="445"/>
      <c r="K384" s="1229" t="s">
        <v>344</v>
      </c>
      <c r="L384" s="1165">
        <v>56</v>
      </c>
      <c r="M384" s="1229" t="s">
        <v>344</v>
      </c>
      <c r="N384" s="1165">
        <v>11</v>
      </c>
      <c r="O384" s="1229" t="s">
        <v>344</v>
      </c>
      <c r="P384" s="1165">
        <v>23</v>
      </c>
      <c r="Q384" s="1229" t="s">
        <v>344</v>
      </c>
      <c r="R384" s="1165">
        <v>9</v>
      </c>
      <c r="S384" s="1229" t="s">
        <v>344</v>
      </c>
      <c r="T384" s="1165">
        <v>8</v>
      </c>
    </row>
    <row r="385" spans="1:20">
      <c r="A385" s="1224"/>
      <c r="B385" s="801"/>
      <c r="C385" s="1224"/>
      <c r="D385" s="801"/>
      <c r="E385" s="1224"/>
      <c r="F385" s="445"/>
      <c r="G385" s="1224"/>
      <c r="H385" s="801"/>
      <c r="I385" s="1224"/>
      <c r="J385" s="445"/>
      <c r="K385" s="1231" t="s">
        <v>400</v>
      </c>
      <c r="L385" s="1214">
        <v>3</v>
      </c>
      <c r="M385" s="1229" t="s">
        <v>400</v>
      </c>
      <c r="N385" s="1163">
        <v>4</v>
      </c>
      <c r="O385" s="1232" t="s">
        <v>400</v>
      </c>
      <c r="P385" s="1164">
        <v>0</v>
      </c>
      <c r="Q385" s="1229" t="s">
        <v>400</v>
      </c>
      <c r="R385" s="1163">
        <v>5</v>
      </c>
      <c r="S385" s="1229" t="s">
        <v>400</v>
      </c>
      <c r="T385" s="1163">
        <v>6</v>
      </c>
    </row>
    <row r="386" spans="1:20">
      <c r="A386" s="1224"/>
      <c r="B386" s="445"/>
      <c r="C386" s="1224"/>
      <c r="D386" s="801"/>
      <c r="E386" s="1224"/>
      <c r="F386" s="801"/>
      <c r="G386" s="1224"/>
      <c r="H386" s="445"/>
      <c r="I386" s="1224"/>
      <c r="J386" s="801"/>
      <c r="K386" s="1229" t="s">
        <v>315</v>
      </c>
      <c r="L386" s="1163">
        <v>15</v>
      </c>
      <c r="M386" s="1231" t="s">
        <v>315</v>
      </c>
      <c r="N386" s="1214">
        <v>3</v>
      </c>
      <c r="O386" s="1232" t="s">
        <v>315</v>
      </c>
      <c r="P386" s="1164">
        <v>1</v>
      </c>
      <c r="Q386" s="1231" t="s">
        <v>315</v>
      </c>
      <c r="R386" s="1214">
        <v>3</v>
      </c>
      <c r="S386" s="1232" t="s">
        <v>315</v>
      </c>
      <c r="T386" s="1164">
        <v>1</v>
      </c>
    </row>
    <row r="387" spans="1:20">
      <c r="A387" s="801"/>
      <c r="B387" s="403"/>
      <c r="C387" s="403"/>
      <c r="D387" s="403"/>
      <c r="E387" s="801"/>
      <c r="F387" s="403"/>
      <c r="G387" s="445"/>
      <c r="H387" s="403"/>
      <c r="I387" s="445"/>
      <c r="J387" s="403"/>
      <c r="K387" s="1163">
        <v>200</v>
      </c>
      <c r="L387" s="1165">
        <v>12</v>
      </c>
      <c r="M387" s="1214">
        <v>200</v>
      </c>
      <c r="N387" s="1213">
        <v>4</v>
      </c>
      <c r="O387" s="1164">
        <v>200</v>
      </c>
      <c r="P387" s="1166">
        <v>0</v>
      </c>
      <c r="Q387" s="1163">
        <v>200</v>
      </c>
      <c r="R387" s="1165">
        <v>6</v>
      </c>
      <c r="S387" s="1163">
        <v>200</v>
      </c>
      <c r="T387" s="1165">
        <v>9</v>
      </c>
    </row>
    <row r="388" spans="1:20">
      <c r="A388" s="801"/>
      <c r="B388" s="403"/>
      <c r="C388" s="403"/>
      <c r="D388" s="403"/>
      <c r="E388" s="403"/>
      <c r="F388" s="403"/>
      <c r="G388" s="403"/>
      <c r="H388" s="403"/>
      <c r="I388" s="801"/>
      <c r="J388" s="403"/>
      <c r="K388" s="1163">
        <v>300</v>
      </c>
      <c r="L388" s="1165">
        <v>8</v>
      </c>
      <c r="M388" s="1214">
        <v>300</v>
      </c>
      <c r="N388" s="1214">
        <v>3</v>
      </c>
      <c r="O388" s="1164">
        <v>300</v>
      </c>
      <c r="P388" s="1166">
        <v>0</v>
      </c>
      <c r="Q388" s="1214">
        <v>300</v>
      </c>
      <c r="R388" s="1213">
        <v>4</v>
      </c>
      <c r="S388" s="1163">
        <v>300</v>
      </c>
      <c r="T388" s="1165">
        <v>5</v>
      </c>
    </row>
    <row r="389" spans="1:20">
      <c r="A389" s="445"/>
      <c r="B389" s="445"/>
      <c r="C389" s="403"/>
      <c r="D389" s="403"/>
      <c r="E389" s="403"/>
      <c r="F389" s="403"/>
      <c r="G389" s="403"/>
      <c r="H389" s="403"/>
      <c r="I389" s="445"/>
      <c r="J389" s="403"/>
      <c r="K389" s="403"/>
      <c r="L389" s="403"/>
      <c r="M389" s="403"/>
      <c r="N389" s="403"/>
      <c r="O389" s="403"/>
      <c r="P389" s="403"/>
      <c r="Q389" s="801"/>
      <c r="R389" s="403"/>
      <c r="S389" s="403"/>
      <c r="T389" s="403"/>
    </row>
    <row r="390" spans="1:20">
      <c r="A390" s="484"/>
      <c r="B390" s="484"/>
      <c r="C390" s="484"/>
      <c r="D390" s="484"/>
      <c r="E390" s="484"/>
      <c r="F390" s="484"/>
      <c r="G390" s="484"/>
      <c r="H390" s="484"/>
      <c r="I390" s="794"/>
      <c r="J390" s="484"/>
      <c r="K390" s="484"/>
      <c r="L390" s="484"/>
      <c r="M390" s="484"/>
      <c r="N390" s="484"/>
      <c r="O390" s="484"/>
      <c r="P390" s="484"/>
      <c r="Q390" s="484"/>
      <c r="R390" s="484"/>
      <c r="S390" s="484"/>
      <c r="T390" s="484"/>
    </row>
    <row r="391" spans="1:20">
      <c r="A391" s="521" t="s">
        <v>294</v>
      </c>
      <c r="B391" s="521"/>
      <c r="C391" s="521" t="s">
        <v>294</v>
      </c>
      <c r="D391" s="521">
        <f>SUM(D380:D390)</f>
        <v>0</v>
      </c>
      <c r="E391" s="577" t="s">
        <v>294</v>
      </c>
      <c r="F391" s="521">
        <f>SUM(F380:F390)</f>
        <v>0</v>
      </c>
      <c r="G391" s="521" t="s">
        <v>294</v>
      </c>
      <c r="H391" s="521">
        <f>SUM(H380:H390)</f>
        <v>0</v>
      </c>
      <c r="I391" s="587" t="s">
        <v>294</v>
      </c>
      <c r="J391" s="521">
        <f>SUM(J380:J390)</f>
        <v>0</v>
      </c>
      <c r="K391" s="521" t="s">
        <v>294</v>
      </c>
      <c r="L391" s="521">
        <f>SUM(L380:L390)</f>
        <v>332</v>
      </c>
      <c r="M391" s="521" t="s">
        <v>294</v>
      </c>
      <c r="N391" s="521">
        <f>SUM(N380:N388)</f>
        <v>71</v>
      </c>
      <c r="O391" s="521" t="s">
        <v>294</v>
      </c>
      <c r="P391" s="521">
        <f>SUM(P380:P387)</f>
        <v>81</v>
      </c>
      <c r="Q391" s="521" t="s">
        <v>294</v>
      </c>
      <c r="R391" s="521">
        <f>SUM(R380:R390)</f>
        <v>93</v>
      </c>
      <c r="S391" s="521" t="s">
        <v>294</v>
      </c>
      <c r="T391" s="521">
        <f>SUM(T380:T390)</f>
        <v>80</v>
      </c>
    </row>
    <row r="392" spans="1:20">
      <c r="A392" s="1517"/>
      <c r="B392" s="1517"/>
      <c r="C392" s="1517"/>
      <c r="D392" s="1517"/>
      <c r="E392" s="1517"/>
      <c r="F392" s="1518"/>
      <c r="G392" s="1518"/>
      <c r="H392" s="1518"/>
      <c r="I392" s="1517"/>
      <c r="J392" s="1517"/>
      <c r="K392" s="1519">
        <v>8261.42</v>
      </c>
      <c r="L392" s="1517"/>
      <c r="M392" s="1515">
        <v>2438.42</v>
      </c>
      <c r="N392" s="1516"/>
      <c r="O392" s="1515">
        <v>2290.14</v>
      </c>
      <c r="P392" s="1516"/>
      <c r="Q392" s="1515">
        <v>3340.2</v>
      </c>
      <c r="R392" s="1516"/>
      <c r="S392" s="1515">
        <v>3517</v>
      </c>
      <c r="T392" s="1516"/>
    </row>
    <row r="394" spans="1:20">
      <c r="A394" s="404" t="s">
        <v>295</v>
      </c>
      <c r="B394" s="403">
        <f>B391+D391+F391+H391+J391</f>
        <v>0</v>
      </c>
      <c r="C394" s="404" t="s">
        <v>296</v>
      </c>
      <c r="D394" s="415">
        <f>A392+C392+E392+G392+I392</f>
        <v>0</v>
      </c>
      <c r="P394" s="408"/>
    </row>
    <row r="395" spans="1:20">
      <c r="A395" s="404" t="s">
        <v>297</v>
      </c>
      <c r="B395" s="403">
        <f>SUM(L391,N391,P391,R391,T391)</f>
        <v>657</v>
      </c>
      <c r="C395" s="404" t="s">
        <v>298</v>
      </c>
      <c r="D395" s="1006">
        <f>SUM(K392,M392,O392,Q392,S392)</f>
        <v>19847.18</v>
      </c>
      <c r="P395" s="1262"/>
    </row>
    <row r="396" spans="1:20">
      <c r="A396" s="404" t="s">
        <v>299</v>
      </c>
      <c r="B396" s="403">
        <f>B394+B395</f>
        <v>657</v>
      </c>
      <c r="C396" s="404" t="s">
        <v>299</v>
      </c>
      <c r="D396" s="415">
        <f>D394+D395</f>
        <v>19847.18</v>
      </c>
    </row>
    <row r="398" spans="1:20" ht="12" customHeight="1">
      <c r="A398" s="1520" t="s">
        <v>401</v>
      </c>
      <c r="B398" s="1521"/>
      <c r="C398" s="1521"/>
      <c r="D398" s="1521"/>
      <c r="E398" s="1521"/>
      <c r="F398" s="1521"/>
      <c r="G398" s="1521"/>
      <c r="H398" s="1521"/>
      <c r="I398" s="1521"/>
      <c r="J398" s="1521"/>
      <c r="K398" s="1521"/>
      <c r="L398" s="1521"/>
      <c r="M398" s="1521"/>
      <c r="N398" s="1521"/>
      <c r="O398" s="1521"/>
      <c r="P398" s="1521"/>
      <c r="Q398" s="1521"/>
      <c r="R398" s="1521"/>
      <c r="S398" s="1521"/>
      <c r="T398" s="1521"/>
    </row>
    <row r="399" spans="1:20" ht="12" customHeight="1">
      <c r="A399" s="1521"/>
      <c r="B399" s="1521"/>
      <c r="C399" s="1521"/>
      <c r="D399" s="1521"/>
      <c r="E399" s="1521"/>
      <c r="F399" s="1521"/>
      <c r="G399" s="1521"/>
      <c r="H399" s="1521"/>
      <c r="I399" s="1521"/>
      <c r="J399" s="1521"/>
      <c r="K399" s="1521"/>
      <c r="L399" s="1521"/>
      <c r="M399" s="1521"/>
      <c r="N399" s="1521"/>
      <c r="O399" s="1521"/>
      <c r="P399" s="1521"/>
      <c r="Q399" s="1521"/>
      <c r="R399" s="1521"/>
      <c r="S399" s="1521"/>
      <c r="T399" s="1521"/>
    </row>
    <row r="400" spans="1:20" ht="18" customHeight="1">
      <c r="A400" s="1522" t="s">
        <v>54</v>
      </c>
      <c r="B400" s="1522"/>
      <c r="C400" s="1522" t="s">
        <v>277</v>
      </c>
      <c r="D400" s="1522"/>
      <c r="E400" s="1522" t="s">
        <v>278</v>
      </c>
      <c r="F400" s="1522"/>
      <c r="G400" s="1522" t="s">
        <v>279</v>
      </c>
      <c r="H400" s="1522"/>
      <c r="I400" s="1522" t="s">
        <v>280</v>
      </c>
      <c r="J400" s="1522"/>
      <c r="K400" s="1522" t="s">
        <v>281</v>
      </c>
      <c r="L400" s="1522"/>
      <c r="M400" s="1522" t="s">
        <v>282</v>
      </c>
      <c r="N400" s="1522"/>
      <c r="O400" s="1522" t="s">
        <v>283</v>
      </c>
      <c r="P400" s="1522"/>
      <c r="Q400" s="1522" t="s">
        <v>284</v>
      </c>
      <c r="R400" s="1522"/>
      <c r="S400" s="1522" t="s">
        <v>36</v>
      </c>
      <c r="T400" s="1522"/>
    </row>
    <row r="401" spans="1:20">
      <c r="A401" s="1223" t="s">
        <v>402</v>
      </c>
      <c r="B401" s="445">
        <v>9</v>
      </c>
      <c r="C401" s="1223"/>
      <c r="D401" s="445"/>
      <c r="E401" s="1223"/>
      <c r="F401" s="445"/>
      <c r="G401" s="1223"/>
      <c r="H401" s="445"/>
      <c r="I401" s="1223"/>
      <c r="J401" s="1259"/>
      <c r="K401" s="1243" t="s">
        <v>399</v>
      </c>
      <c r="L401" s="1265">
        <v>18</v>
      </c>
      <c r="M401" s="1243" t="s">
        <v>399</v>
      </c>
      <c r="N401" s="1163">
        <v>25</v>
      </c>
      <c r="O401" s="1243" t="s">
        <v>399</v>
      </c>
      <c r="P401" s="1163">
        <v>35</v>
      </c>
      <c r="Q401" s="1243" t="s">
        <v>399</v>
      </c>
      <c r="R401" s="1164">
        <v>3</v>
      </c>
      <c r="S401" s="1243" t="s">
        <v>399</v>
      </c>
      <c r="T401" s="1163">
        <v>8</v>
      </c>
    </row>
    <row r="402" spans="1:20">
      <c r="A402" s="1224" t="s">
        <v>403</v>
      </c>
      <c r="B402" s="445">
        <v>16</v>
      </c>
      <c r="C402" s="1224"/>
      <c r="D402" s="445"/>
      <c r="E402" s="1224"/>
      <c r="F402" s="445"/>
      <c r="G402" s="1224"/>
      <c r="H402" s="445"/>
      <c r="I402" s="1224"/>
      <c r="J402" s="1259"/>
      <c r="K402" s="1243" t="s">
        <v>287</v>
      </c>
      <c r="L402" s="1265">
        <v>5</v>
      </c>
      <c r="M402" s="1243" t="s">
        <v>287</v>
      </c>
      <c r="N402" s="1163">
        <v>3</v>
      </c>
      <c r="O402" s="1243" t="s">
        <v>287</v>
      </c>
      <c r="P402" s="1163">
        <v>6</v>
      </c>
      <c r="Q402" s="1243" t="s">
        <v>287</v>
      </c>
      <c r="R402" s="1164">
        <v>3</v>
      </c>
      <c r="S402" s="1243" t="s">
        <v>287</v>
      </c>
      <c r="T402" s="1214">
        <v>0</v>
      </c>
    </row>
    <row r="403" spans="1:20" ht="15">
      <c r="A403" s="1225" t="s">
        <v>404</v>
      </c>
      <c r="B403" s="445">
        <v>1</v>
      </c>
      <c r="C403" s="1225"/>
      <c r="D403" s="445"/>
      <c r="E403" s="1225"/>
      <c r="F403" s="445"/>
      <c r="G403" s="1225"/>
      <c r="H403" s="445"/>
      <c r="I403" s="1225"/>
      <c r="J403" s="1259"/>
      <c r="K403" s="1258" t="s">
        <v>311</v>
      </c>
      <c r="L403" s="1268">
        <v>2</v>
      </c>
      <c r="M403" s="1258" t="s">
        <v>311</v>
      </c>
      <c r="N403" s="1214">
        <v>2</v>
      </c>
      <c r="O403" s="1258" t="s">
        <v>311</v>
      </c>
      <c r="P403" s="1214">
        <v>1</v>
      </c>
      <c r="Q403" s="1258" t="s">
        <v>311</v>
      </c>
      <c r="R403" s="1163">
        <v>7</v>
      </c>
      <c r="S403" s="1258" t="s">
        <v>311</v>
      </c>
      <c r="T403" s="1163">
        <v>5</v>
      </c>
    </row>
    <row r="404" spans="1:20">
      <c r="A404" s="1224" t="s">
        <v>405</v>
      </c>
      <c r="B404" s="445">
        <v>6</v>
      </c>
      <c r="C404" s="1224"/>
      <c r="D404" s="445"/>
      <c r="E404" s="1224"/>
      <c r="F404" s="801"/>
      <c r="G404" s="1224"/>
      <c r="H404" s="445"/>
      <c r="I404" s="1224"/>
      <c r="J404" s="1259"/>
      <c r="K404" s="1243" t="s">
        <v>352</v>
      </c>
      <c r="L404" s="1266">
        <v>10</v>
      </c>
      <c r="M404" s="1243" t="s">
        <v>352</v>
      </c>
      <c r="N404" s="1165">
        <v>2</v>
      </c>
      <c r="O404" s="1243" t="s">
        <v>352</v>
      </c>
      <c r="P404" s="1165">
        <v>5</v>
      </c>
      <c r="Q404" s="1243" t="s">
        <v>352</v>
      </c>
      <c r="R404" s="1165">
        <v>7</v>
      </c>
      <c r="S404" s="1243" t="s">
        <v>352</v>
      </c>
      <c r="T404" s="1271">
        <v>1</v>
      </c>
    </row>
    <row r="405" spans="1:20">
      <c r="A405" s="1224" t="s">
        <v>406</v>
      </c>
      <c r="B405" s="801">
        <v>5</v>
      </c>
      <c r="C405" s="1224"/>
      <c r="D405" s="801"/>
      <c r="E405" s="1224"/>
      <c r="F405" s="445"/>
      <c r="G405" s="1224"/>
      <c r="H405" s="801"/>
      <c r="I405" s="1224"/>
      <c r="J405" s="1259"/>
      <c r="K405" s="1243" t="s">
        <v>407</v>
      </c>
      <c r="L405" s="1270">
        <v>2</v>
      </c>
      <c r="M405" s="1243" t="s">
        <v>407</v>
      </c>
      <c r="N405" s="1163" t="s">
        <v>19</v>
      </c>
      <c r="O405" s="1243" t="s">
        <v>407</v>
      </c>
      <c r="P405" s="1163" t="s">
        <v>19</v>
      </c>
      <c r="Q405" s="1243" t="s">
        <v>407</v>
      </c>
      <c r="R405" s="1163" t="s">
        <v>19</v>
      </c>
      <c r="S405" s="1243" t="s">
        <v>407</v>
      </c>
      <c r="T405" s="1163" t="s">
        <v>19</v>
      </c>
    </row>
    <row r="406" spans="1:20">
      <c r="A406" s="1224" t="s">
        <v>408</v>
      </c>
      <c r="B406" s="445">
        <v>1</v>
      </c>
      <c r="C406" s="1224"/>
      <c r="D406" s="801"/>
      <c r="E406" s="1224"/>
      <c r="F406" s="801"/>
      <c r="G406" s="1224"/>
      <c r="H406" s="445"/>
      <c r="I406" s="1224"/>
      <c r="J406" s="800"/>
      <c r="K406" s="1243" t="s">
        <v>302</v>
      </c>
      <c r="L406" s="1265">
        <v>228</v>
      </c>
      <c r="M406" s="1243" t="s">
        <v>302</v>
      </c>
      <c r="N406" s="1163">
        <v>39</v>
      </c>
      <c r="O406" s="1243" t="s">
        <v>302</v>
      </c>
      <c r="P406" s="1163">
        <v>19</v>
      </c>
      <c r="Q406" s="1243" t="s">
        <v>302</v>
      </c>
      <c r="R406" s="1163">
        <v>51</v>
      </c>
      <c r="S406" s="1243" t="s">
        <v>302</v>
      </c>
      <c r="T406" s="1163">
        <v>40</v>
      </c>
    </row>
    <row r="407" spans="1:20">
      <c r="A407" s="801" t="s">
        <v>382</v>
      </c>
      <c r="B407" s="403">
        <v>4</v>
      </c>
      <c r="C407" s="403"/>
      <c r="D407" s="403"/>
      <c r="E407" s="801"/>
      <c r="F407" s="403"/>
      <c r="G407" s="445"/>
      <c r="H407" s="403"/>
      <c r="I407" s="445"/>
      <c r="J407" s="528"/>
      <c r="K407" s="1243" t="s">
        <v>344</v>
      </c>
      <c r="L407" s="1266">
        <v>9</v>
      </c>
      <c r="M407" s="1243" t="s">
        <v>344</v>
      </c>
      <c r="N407" s="1165">
        <v>9</v>
      </c>
      <c r="O407" s="1243" t="s">
        <v>344</v>
      </c>
      <c r="P407" s="1165">
        <v>11</v>
      </c>
      <c r="Q407" s="1243" t="s">
        <v>344</v>
      </c>
      <c r="R407" s="1166">
        <v>7</v>
      </c>
      <c r="S407" s="1243" t="s">
        <v>344</v>
      </c>
      <c r="T407" s="1213">
        <v>6</v>
      </c>
    </row>
    <row r="408" spans="1:20">
      <c r="A408" s="801" t="s">
        <v>409</v>
      </c>
      <c r="B408" s="403">
        <v>3</v>
      </c>
      <c r="C408" s="403"/>
      <c r="D408" s="403"/>
      <c r="E408" s="403"/>
      <c r="F408" s="403"/>
      <c r="G408" s="403"/>
      <c r="H408" s="403"/>
      <c r="I408" s="801"/>
      <c r="J408" s="528"/>
      <c r="K408" s="1243" t="s">
        <v>400</v>
      </c>
      <c r="L408" s="1266">
        <v>31</v>
      </c>
      <c r="M408" s="1243" t="s">
        <v>400</v>
      </c>
      <c r="N408" s="1163">
        <v>6</v>
      </c>
      <c r="O408" s="1243" t="s">
        <v>400</v>
      </c>
      <c r="P408" s="1166">
        <v>1</v>
      </c>
      <c r="Q408" s="1243" t="s">
        <v>400</v>
      </c>
      <c r="R408" s="1165">
        <v>10</v>
      </c>
      <c r="S408" s="1243" t="s">
        <v>400</v>
      </c>
      <c r="T408" s="1165">
        <v>18</v>
      </c>
    </row>
    <row r="409" spans="1:20">
      <c r="A409" s="445"/>
      <c r="B409" s="445"/>
      <c r="C409" s="403"/>
      <c r="D409" s="403"/>
      <c r="E409" s="403"/>
      <c r="F409" s="403"/>
      <c r="G409" s="403"/>
      <c r="H409" s="403"/>
      <c r="I409" s="445"/>
      <c r="J409" s="528"/>
      <c r="K409" s="1256" t="s">
        <v>315</v>
      </c>
      <c r="L409" s="1267">
        <v>15</v>
      </c>
      <c r="M409" s="1256" t="s">
        <v>315</v>
      </c>
      <c r="N409" s="1269">
        <v>3</v>
      </c>
      <c r="O409" s="1256" t="s">
        <v>315</v>
      </c>
      <c r="P409" s="1166">
        <v>1</v>
      </c>
      <c r="Q409" s="1256" t="s">
        <v>315</v>
      </c>
      <c r="R409" s="1166">
        <v>0</v>
      </c>
      <c r="S409" s="1256" t="s">
        <v>315</v>
      </c>
      <c r="T409" s="1165">
        <v>2</v>
      </c>
    </row>
    <row r="410" spans="1:20">
      <c r="A410" s="445"/>
      <c r="B410" s="445"/>
      <c r="C410" s="403"/>
      <c r="D410" s="403"/>
      <c r="E410" s="403"/>
      <c r="F410" s="403"/>
      <c r="G410" s="403"/>
      <c r="H410" s="403"/>
      <c r="I410" s="445"/>
      <c r="J410" s="528"/>
      <c r="K410" s="1256">
        <v>200</v>
      </c>
      <c r="L410" s="1267">
        <v>30</v>
      </c>
      <c r="M410" s="1256">
        <v>200</v>
      </c>
      <c r="N410" s="1269">
        <v>12</v>
      </c>
      <c r="O410" s="1256">
        <v>200</v>
      </c>
      <c r="P410" s="1166">
        <v>3</v>
      </c>
      <c r="Q410" s="1256">
        <v>200</v>
      </c>
      <c r="R410" s="1165">
        <v>13</v>
      </c>
      <c r="S410" s="1256">
        <v>200</v>
      </c>
      <c r="T410" s="1165">
        <v>11</v>
      </c>
    </row>
    <row r="411" spans="1:20">
      <c r="A411" s="484"/>
      <c r="B411" s="484"/>
      <c r="C411" s="484"/>
      <c r="D411" s="484"/>
      <c r="E411" s="484"/>
      <c r="F411" s="484"/>
      <c r="G411" s="484"/>
      <c r="H411" s="484"/>
      <c r="I411" s="794"/>
      <c r="J411" s="590"/>
      <c r="K411" s="1257">
        <v>300</v>
      </c>
      <c r="L411" s="1267">
        <v>19</v>
      </c>
      <c r="M411" s="1257">
        <v>300</v>
      </c>
      <c r="N411" s="1269">
        <v>10</v>
      </c>
      <c r="O411" s="1257">
        <v>300</v>
      </c>
      <c r="P411" s="1166">
        <v>1</v>
      </c>
      <c r="Q411" s="1257">
        <v>300</v>
      </c>
      <c r="R411" s="1166">
        <v>0</v>
      </c>
      <c r="S411" s="1257">
        <v>300</v>
      </c>
      <c r="T411" s="1165">
        <v>10</v>
      </c>
    </row>
    <row r="412" spans="1:20">
      <c r="A412" s="521" t="s">
        <v>294</v>
      </c>
      <c r="B412" s="521"/>
      <c r="C412" s="521" t="s">
        <v>294</v>
      </c>
      <c r="D412" s="521">
        <f>SUM(D401:D411)</f>
        <v>0</v>
      </c>
      <c r="E412" s="577" t="s">
        <v>294</v>
      </c>
      <c r="F412" s="521">
        <f>SUM(F401:F411)</f>
        <v>0</v>
      </c>
      <c r="G412" s="521" t="s">
        <v>294</v>
      </c>
      <c r="H412" s="521">
        <f>SUM(H401:H411)</f>
        <v>0</v>
      </c>
      <c r="I412" s="587" t="s">
        <v>294</v>
      </c>
      <c r="J412" s="521">
        <f>SUM(J401:J411)</f>
        <v>0</v>
      </c>
      <c r="K412" s="521" t="s">
        <v>294</v>
      </c>
      <c r="L412" s="521">
        <f>SUM(L401:L411)</f>
        <v>369</v>
      </c>
      <c r="M412" s="521" t="s">
        <v>294</v>
      </c>
      <c r="N412" s="521">
        <f>SUM(N401:N408)</f>
        <v>86</v>
      </c>
      <c r="O412" s="521" t="s">
        <v>294</v>
      </c>
      <c r="P412" s="521">
        <f>SUM(P401:P407)</f>
        <v>77</v>
      </c>
      <c r="Q412" s="521" t="s">
        <v>294</v>
      </c>
      <c r="R412" s="521">
        <f>SUM(R401:R411)</f>
        <v>101</v>
      </c>
      <c r="S412" s="521" t="s">
        <v>294</v>
      </c>
      <c r="T412" s="521">
        <f>SUM(T401:T411)</f>
        <v>101</v>
      </c>
    </row>
    <row r="413" spans="1:20" ht="12" customHeight="1">
      <c r="A413" s="1517"/>
      <c r="B413" s="1517"/>
      <c r="C413" s="1517"/>
      <c r="D413" s="1517"/>
      <c r="E413" s="1517"/>
      <c r="F413" s="1518"/>
      <c r="G413" s="1518"/>
      <c r="H413" s="1518"/>
      <c r="I413" s="1517"/>
      <c r="J413" s="1517"/>
      <c r="K413" s="1519">
        <v>9511.2099999999991</v>
      </c>
      <c r="L413" s="1517"/>
      <c r="M413" s="1515">
        <v>3037.17</v>
      </c>
      <c r="N413" s="1516"/>
      <c r="O413" s="1515">
        <v>3231.72</v>
      </c>
      <c r="P413" s="1516"/>
      <c r="Q413" s="1515">
        <v>3523.36</v>
      </c>
      <c r="R413" s="1516"/>
      <c r="S413" s="1515">
        <v>3232.87</v>
      </c>
      <c r="T413" s="1516"/>
    </row>
    <row r="415" spans="1:20">
      <c r="A415" s="404" t="s">
        <v>295</v>
      </c>
      <c r="B415" s="403">
        <f>B412+D412+F412+H412+J412</f>
        <v>0</v>
      </c>
      <c r="C415" s="404" t="s">
        <v>296</v>
      </c>
      <c r="D415" s="415">
        <f>A413+C413+E413+G413+I413</f>
        <v>0</v>
      </c>
    </row>
    <row r="416" spans="1:20">
      <c r="A416" s="404" t="s">
        <v>297</v>
      </c>
      <c r="B416" s="403">
        <f>SUM(L412,N412,P412,R412,T412)</f>
        <v>734</v>
      </c>
      <c r="C416" s="404" t="s">
        <v>298</v>
      </c>
      <c r="D416" s="1006">
        <f>SUM(K413,M413,O413,Q413,S413)</f>
        <v>22536.329999999998</v>
      </c>
    </row>
    <row r="417" spans="1:20">
      <c r="A417" s="404" t="s">
        <v>299</v>
      </c>
      <c r="B417" s="403">
        <f>B415+B416</f>
        <v>734</v>
      </c>
      <c r="C417" s="404" t="s">
        <v>299</v>
      </c>
      <c r="D417" s="415">
        <f>D415+D416</f>
        <v>22536.329999999998</v>
      </c>
    </row>
    <row r="419" spans="1:20">
      <c r="A419" s="1520" t="s">
        <v>410</v>
      </c>
      <c r="B419" s="1521"/>
      <c r="C419" s="1521"/>
      <c r="D419" s="1521"/>
      <c r="E419" s="1521"/>
      <c r="F419" s="1521"/>
      <c r="G419" s="1521"/>
      <c r="H419" s="1521"/>
      <c r="I419" s="1521"/>
      <c r="J419" s="1521"/>
      <c r="K419" s="1521"/>
      <c r="L419" s="1521"/>
      <c r="M419" s="1521"/>
      <c r="N419" s="1521"/>
      <c r="O419" s="1521"/>
      <c r="P419" s="1521"/>
      <c r="Q419" s="1521"/>
      <c r="R419" s="1521"/>
      <c r="S419" s="1521"/>
      <c r="T419" s="1521"/>
    </row>
    <row r="420" spans="1:20">
      <c r="A420" s="1521"/>
      <c r="B420" s="1521"/>
      <c r="C420" s="1521"/>
      <c r="D420" s="1521"/>
      <c r="E420" s="1521"/>
      <c r="F420" s="1521"/>
      <c r="G420" s="1521"/>
      <c r="H420" s="1521"/>
      <c r="I420" s="1521"/>
      <c r="J420" s="1521"/>
      <c r="K420" s="1521"/>
      <c r="L420" s="1521"/>
      <c r="M420" s="1521"/>
      <c r="N420" s="1521"/>
      <c r="O420" s="1521"/>
      <c r="P420" s="1521"/>
      <c r="Q420" s="1521"/>
      <c r="R420" s="1521"/>
      <c r="S420" s="1521"/>
      <c r="T420" s="1521"/>
    </row>
    <row r="421" spans="1:20" ht="18">
      <c r="A421" s="1522" t="s">
        <v>54</v>
      </c>
      <c r="B421" s="1522"/>
      <c r="C421" s="1522" t="s">
        <v>277</v>
      </c>
      <c r="D421" s="1522"/>
      <c r="E421" s="1522" t="s">
        <v>278</v>
      </c>
      <c r="F421" s="1522"/>
      <c r="G421" s="1522" t="s">
        <v>279</v>
      </c>
      <c r="H421" s="1522"/>
      <c r="I421" s="1522" t="s">
        <v>280</v>
      </c>
      <c r="J421" s="1522"/>
      <c r="K421" s="1522" t="s">
        <v>281</v>
      </c>
      <c r="L421" s="1522"/>
      <c r="M421" s="1522" t="s">
        <v>282</v>
      </c>
      <c r="N421" s="1522"/>
      <c r="O421" s="1522" t="s">
        <v>283</v>
      </c>
      <c r="P421" s="1522"/>
      <c r="Q421" s="1522" t="s">
        <v>284</v>
      </c>
      <c r="R421" s="1522"/>
      <c r="S421" s="1522" t="s">
        <v>36</v>
      </c>
      <c r="T421" s="1522"/>
    </row>
    <row r="422" spans="1:20">
      <c r="A422" s="1163" t="s">
        <v>287</v>
      </c>
      <c r="B422" s="452">
        <v>2</v>
      </c>
      <c r="C422" s="1163" t="s">
        <v>287</v>
      </c>
      <c r="D422" s="452">
        <v>1</v>
      </c>
      <c r="E422" s="1163" t="s">
        <v>287</v>
      </c>
      <c r="F422" s="452">
        <v>4</v>
      </c>
      <c r="G422" s="1163" t="s">
        <v>287</v>
      </c>
      <c r="H422" s="452">
        <v>1</v>
      </c>
      <c r="I422" s="1164" t="s">
        <v>287</v>
      </c>
      <c r="J422" s="771">
        <v>0</v>
      </c>
      <c r="K422" s="1163" t="s">
        <v>287</v>
      </c>
      <c r="L422" s="1265">
        <v>2</v>
      </c>
      <c r="M422" s="1164" t="s">
        <v>287</v>
      </c>
      <c r="N422" s="1164">
        <v>0</v>
      </c>
      <c r="O422" s="1163" t="s">
        <v>287</v>
      </c>
      <c r="P422" s="1163">
        <v>1</v>
      </c>
      <c r="Q422" s="1164" t="s">
        <v>287</v>
      </c>
      <c r="R422" s="1164">
        <v>0</v>
      </c>
      <c r="S422" s="1163" t="s">
        <v>287</v>
      </c>
      <c r="T422" s="1163">
        <v>1</v>
      </c>
    </row>
    <row r="423" spans="1:20">
      <c r="A423" s="1164" t="s">
        <v>352</v>
      </c>
      <c r="B423" s="453">
        <v>0</v>
      </c>
      <c r="C423" s="1163" t="s">
        <v>352</v>
      </c>
      <c r="D423" s="452">
        <v>4</v>
      </c>
      <c r="E423" s="1164" t="s">
        <v>352</v>
      </c>
      <c r="F423" s="453">
        <v>0</v>
      </c>
      <c r="G423" s="1163" t="s">
        <v>352</v>
      </c>
      <c r="H423" s="452">
        <v>2</v>
      </c>
      <c r="I423" s="1163" t="s">
        <v>352</v>
      </c>
      <c r="J423" s="545">
        <v>4</v>
      </c>
      <c r="K423" s="1163" t="s">
        <v>352</v>
      </c>
      <c r="L423" s="1265">
        <v>2</v>
      </c>
      <c r="M423" s="1163" t="s">
        <v>352</v>
      </c>
      <c r="N423" s="1163">
        <v>4</v>
      </c>
      <c r="O423" s="1163" t="s">
        <v>352</v>
      </c>
      <c r="P423" s="1163">
        <v>9</v>
      </c>
      <c r="Q423" s="1164" t="s">
        <v>352</v>
      </c>
      <c r="R423" s="1164">
        <v>1</v>
      </c>
      <c r="S423" s="1164" t="s">
        <v>352</v>
      </c>
      <c r="T423" s="1164">
        <v>0</v>
      </c>
    </row>
    <row r="424" spans="1:20" ht="15">
      <c r="A424" s="1291" t="s">
        <v>407</v>
      </c>
      <c r="B424" s="453">
        <v>0</v>
      </c>
      <c r="C424" s="1292" t="s">
        <v>407</v>
      </c>
      <c r="D424" s="485" t="s">
        <v>237</v>
      </c>
      <c r="E424" s="1284" t="s">
        <v>407</v>
      </c>
      <c r="F424" s="452">
        <v>1</v>
      </c>
      <c r="G424" s="1284" t="s">
        <v>407</v>
      </c>
      <c r="H424" s="452">
        <v>17</v>
      </c>
      <c r="I424" s="1284" t="s">
        <v>407</v>
      </c>
      <c r="J424" s="545">
        <v>42</v>
      </c>
      <c r="K424" s="1284" t="s">
        <v>407</v>
      </c>
      <c r="L424" s="1265">
        <v>7</v>
      </c>
      <c r="M424" s="1284" t="s">
        <v>407</v>
      </c>
      <c r="N424" s="1163" t="s">
        <v>19</v>
      </c>
      <c r="O424" s="1284" t="s">
        <v>407</v>
      </c>
      <c r="P424" s="1163">
        <v>0</v>
      </c>
      <c r="Q424" s="1284" t="s">
        <v>407</v>
      </c>
      <c r="R424" s="1163" t="s">
        <v>19</v>
      </c>
      <c r="S424" s="1284" t="s">
        <v>407</v>
      </c>
      <c r="T424" s="1163" t="s">
        <v>19</v>
      </c>
    </row>
    <row r="425" spans="1:20">
      <c r="A425" s="1288" t="s">
        <v>411</v>
      </c>
      <c r="B425" s="453">
        <v>0</v>
      </c>
      <c r="C425" s="1285" t="s">
        <v>411</v>
      </c>
      <c r="D425" s="452">
        <v>4</v>
      </c>
      <c r="E425" s="1288" t="s">
        <v>411</v>
      </c>
      <c r="F425" s="1293">
        <v>0</v>
      </c>
      <c r="G425" s="1285" t="s">
        <v>411</v>
      </c>
      <c r="H425" s="452">
        <v>1</v>
      </c>
      <c r="I425" s="1285" t="s">
        <v>411</v>
      </c>
      <c r="J425" s="545">
        <v>3</v>
      </c>
      <c r="K425" s="1285" t="s">
        <v>411</v>
      </c>
      <c r="L425" s="1266">
        <v>11</v>
      </c>
      <c r="M425" s="1288" t="s">
        <v>411</v>
      </c>
      <c r="N425" s="1166">
        <v>0</v>
      </c>
      <c r="O425" s="1288" t="s">
        <v>411</v>
      </c>
      <c r="P425" s="1166">
        <v>0</v>
      </c>
      <c r="Q425" s="1288" t="s">
        <v>411</v>
      </c>
      <c r="R425" s="1166">
        <v>0</v>
      </c>
      <c r="S425" s="1285" t="s">
        <v>411</v>
      </c>
      <c r="T425" s="1290">
        <v>1</v>
      </c>
    </row>
    <row r="426" spans="1:20" ht="15">
      <c r="A426" s="1286" t="s">
        <v>412</v>
      </c>
      <c r="B426" s="1218">
        <v>14</v>
      </c>
      <c r="C426" s="1286" t="s">
        <v>412</v>
      </c>
      <c r="D426" s="1218">
        <v>10</v>
      </c>
      <c r="E426" s="1289" t="s">
        <v>412</v>
      </c>
      <c r="F426" s="453">
        <v>0</v>
      </c>
      <c r="G426" s="1286" t="s">
        <v>412</v>
      </c>
      <c r="H426" s="1218">
        <v>19</v>
      </c>
      <c r="I426" s="1286" t="s">
        <v>412</v>
      </c>
      <c r="J426" s="545">
        <v>13</v>
      </c>
      <c r="K426" s="1286" t="s">
        <v>412</v>
      </c>
      <c r="L426" s="1265">
        <v>8</v>
      </c>
      <c r="M426" s="1286" t="s">
        <v>412</v>
      </c>
      <c r="N426" s="1163">
        <v>4</v>
      </c>
      <c r="O426" s="1286" t="s">
        <v>412</v>
      </c>
      <c r="P426" s="1163">
        <v>3</v>
      </c>
      <c r="Q426" s="1289" t="s">
        <v>412</v>
      </c>
      <c r="R426" s="1164">
        <v>2</v>
      </c>
      <c r="S426" s="1286" t="s">
        <v>412</v>
      </c>
      <c r="T426" s="1163">
        <v>4</v>
      </c>
    </row>
    <row r="427" spans="1:20">
      <c r="A427" s="1163" t="s">
        <v>316</v>
      </c>
      <c r="B427" s="452">
        <v>3</v>
      </c>
      <c r="C427" s="1163" t="s">
        <v>316</v>
      </c>
      <c r="D427" s="1218">
        <v>13</v>
      </c>
      <c r="E427" s="1163" t="s">
        <v>316</v>
      </c>
      <c r="F427" s="1218">
        <v>3</v>
      </c>
      <c r="G427" s="1163" t="s">
        <v>316</v>
      </c>
      <c r="H427" s="452">
        <v>10</v>
      </c>
      <c r="I427" s="1163" t="s">
        <v>316</v>
      </c>
      <c r="J427" s="1294">
        <v>14</v>
      </c>
      <c r="K427" s="1163" t="s">
        <v>316</v>
      </c>
      <c r="L427" s="1265" t="s">
        <v>19</v>
      </c>
      <c r="M427" s="1164" t="s">
        <v>316</v>
      </c>
      <c r="N427" s="1164">
        <v>1</v>
      </c>
      <c r="O427" s="1164" t="s">
        <v>316</v>
      </c>
      <c r="P427" s="1164">
        <v>1</v>
      </c>
      <c r="Q427" s="1164" t="s">
        <v>316</v>
      </c>
      <c r="R427" s="1164">
        <v>0</v>
      </c>
      <c r="S427" s="1163" t="s">
        <v>316</v>
      </c>
      <c r="T427" s="1163">
        <v>5</v>
      </c>
    </row>
    <row r="428" spans="1:20">
      <c r="A428" s="1164" t="s">
        <v>399</v>
      </c>
      <c r="B428" s="786">
        <v>0</v>
      </c>
      <c r="C428" s="1164" t="s">
        <v>399</v>
      </c>
      <c r="D428" s="786">
        <v>0</v>
      </c>
      <c r="E428" s="1164" t="s">
        <v>399</v>
      </c>
      <c r="F428" s="786">
        <v>0</v>
      </c>
      <c r="G428" s="1163" t="s">
        <v>399</v>
      </c>
      <c r="H428" s="632">
        <v>5</v>
      </c>
      <c r="I428" s="1163" t="s">
        <v>399</v>
      </c>
      <c r="J428" s="635">
        <v>1</v>
      </c>
      <c r="K428" s="1164" t="s">
        <v>399</v>
      </c>
      <c r="L428" s="1287">
        <v>0</v>
      </c>
      <c r="M428" s="1163" t="s">
        <v>399</v>
      </c>
      <c r="N428" s="1165">
        <v>6</v>
      </c>
      <c r="O428" s="1164" t="s">
        <v>399</v>
      </c>
      <c r="P428" s="1166">
        <v>1</v>
      </c>
      <c r="Q428" s="1164" t="s">
        <v>399</v>
      </c>
      <c r="R428" s="1166">
        <v>0</v>
      </c>
      <c r="S428" s="1164" t="s">
        <v>399</v>
      </c>
      <c r="T428" s="1166">
        <v>0</v>
      </c>
    </row>
    <row r="429" spans="1:20">
      <c r="A429" s="801"/>
      <c r="B429" s="403"/>
      <c r="C429" s="403"/>
      <c r="D429" s="403"/>
      <c r="E429" s="403"/>
      <c r="F429" s="403"/>
      <c r="G429" s="403"/>
      <c r="H429" s="403"/>
      <c r="I429" s="801"/>
      <c r="J429" s="528"/>
      <c r="K429" s="1281" t="s">
        <v>413</v>
      </c>
      <c r="L429" s="1282">
        <v>61</v>
      </c>
      <c r="M429" s="1281" t="s">
        <v>413</v>
      </c>
      <c r="N429" s="1281">
        <v>30</v>
      </c>
      <c r="O429" s="1281" t="s">
        <v>414</v>
      </c>
      <c r="P429" s="1190">
        <v>26</v>
      </c>
      <c r="Q429" s="1281" t="s">
        <v>414</v>
      </c>
      <c r="R429" s="1190">
        <v>24</v>
      </c>
      <c r="S429" s="1281" t="s">
        <v>414</v>
      </c>
      <c r="T429" s="1190">
        <v>50</v>
      </c>
    </row>
    <row r="430" spans="1:20">
      <c r="A430" s="445"/>
      <c r="B430" s="445"/>
      <c r="C430" s="403"/>
      <c r="D430" s="403"/>
      <c r="E430" s="403"/>
      <c r="F430" s="403"/>
      <c r="G430" s="403"/>
      <c r="H430" s="403"/>
      <c r="I430" s="445"/>
      <c r="J430" s="528"/>
      <c r="K430" s="1257"/>
      <c r="L430" s="1283"/>
      <c r="M430" s="1257"/>
      <c r="N430" s="1257"/>
      <c r="O430" s="1257"/>
      <c r="P430" s="1190"/>
      <c r="Q430" s="1257"/>
      <c r="R430" s="1190"/>
      <c r="S430" s="1257"/>
      <c r="T430" s="1190"/>
    </row>
    <row r="431" spans="1:20">
      <c r="A431" s="445"/>
      <c r="B431" s="445"/>
      <c r="C431" s="403"/>
      <c r="D431" s="403"/>
      <c r="E431" s="403"/>
      <c r="F431" s="403"/>
      <c r="G431" s="403"/>
      <c r="H431" s="403"/>
      <c r="I431" s="445"/>
      <c r="J431" s="528"/>
      <c r="K431" s="1257"/>
      <c r="L431" s="1283"/>
      <c r="M431" s="1257"/>
      <c r="N431" s="1257"/>
      <c r="O431" s="1257"/>
      <c r="P431" s="1190"/>
      <c r="Q431" s="1257"/>
      <c r="R431" s="1190"/>
      <c r="S431" s="1257"/>
      <c r="T431" s="1190"/>
    </row>
    <row r="432" spans="1:20">
      <c r="A432" s="484"/>
      <c r="B432" s="484"/>
      <c r="C432" s="484"/>
      <c r="D432" s="484"/>
      <c r="E432" s="484"/>
      <c r="F432" s="484"/>
      <c r="G432" s="484"/>
      <c r="H432" s="484"/>
      <c r="I432" s="794"/>
      <c r="J432" s="590"/>
      <c r="K432" s="1257"/>
      <c r="L432" s="1283"/>
      <c r="M432" s="1257"/>
      <c r="N432" s="1257"/>
      <c r="O432" s="1257"/>
      <c r="P432" s="1190"/>
      <c r="Q432" s="1257"/>
      <c r="R432" s="1190"/>
      <c r="S432" s="1257"/>
      <c r="T432" s="1190"/>
    </row>
    <row r="433" spans="1:20">
      <c r="A433" s="521" t="s">
        <v>294</v>
      </c>
      <c r="B433" s="521">
        <v>21</v>
      </c>
      <c r="C433" s="521" t="s">
        <v>294</v>
      </c>
      <c r="D433" s="521">
        <f>SUM(D422:D432)</f>
        <v>32</v>
      </c>
      <c r="E433" s="577" t="s">
        <v>294</v>
      </c>
      <c r="F433" s="521">
        <f>SUM(F422:F432)</f>
        <v>8</v>
      </c>
      <c r="G433" s="521" t="s">
        <v>294</v>
      </c>
      <c r="H433" s="521">
        <f>SUM(H422:H432)</f>
        <v>55</v>
      </c>
      <c r="I433" s="587" t="s">
        <v>294</v>
      </c>
      <c r="J433" s="521">
        <f>SUM(J422:J432)</f>
        <v>77</v>
      </c>
      <c r="K433" s="521" t="s">
        <v>294</v>
      </c>
      <c r="L433" s="521">
        <f>SUM(L422:L428)</f>
        <v>30</v>
      </c>
      <c r="M433" s="521" t="s">
        <v>294</v>
      </c>
      <c r="N433" s="521">
        <f>SUM(N422:N428)</f>
        <v>15</v>
      </c>
      <c r="O433" s="521" t="s">
        <v>294</v>
      </c>
      <c r="P433" s="521">
        <f>SUM(P422:P428)</f>
        <v>15</v>
      </c>
      <c r="Q433" s="521" t="s">
        <v>294</v>
      </c>
      <c r="R433" s="521">
        <f>SUM(R422:R428)</f>
        <v>3</v>
      </c>
      <c r="S433" s="521" t="s">
        <v>294</v>
      </c>
      <c r="T433" s="521">
        <f>SUM(T422:T428)</f>
        <v>11</v>
      </c>
    </row>
    <row r="434" spans="1:20">
      <c r="A434" s="1517">
        <v>1013.19</v>
      </c>
      <c r="B434" s="1517"/>
      <c r="C434" s="1517">
        <v>1630.52</v>
      </c>
      <c r="D434" s="1517"/>
      <c r="E434" s="1517">
        <v>817.99</v>
      </c>
      <c r="F434" s="1518"/>
      <c r="G434" s="1518">
        <v>1932.38</v>
      </c>
      <c r="H434" s="1518"/>
      <c r="I434" s="1517">
        <v>2350.81</v>
      </c>
      <c r="J434" s="1517"/>
      <c r="K434" s="1519">
        <v>2057</v>
      </c>
      <c r="L434" s="1517"/>
      <c r="M434" s="1515">
        <v>651</v>
      </c>
      <c r="N434" s="1516"/>
      <c r="O434" s="1515">
        <v>1080</v>
      </c>
      <c r="P434" s="1516"/>
      <c r="Q434" s="1515">
        <v>159</v>
      </c>
      <c r="R434" s="1516"/>
      <c r="S434" s="1515">
        <v>549</v>
      </c>
      <c r="T434" s="1516"/>
    </row>
    <row r="436" spans="1:20">
      <c r="A436" s="404" t="s">
        <v>295</v>
      </c>
      <c r="B436" s="403">
        <f>B433+D433+F433+H433+J433</f>
        <v>193</v>
      </c>
      <c r="C436" s="404" t="s">
        <v>296</v>
      </c>
      <c r="D436" s="415">
        <f>A434+C434+E434+G434+I434</f>
        <v>7744.8899999999994</v>
      </c>
    </row>
    <row r="437" spans="1:20">
      <c r="A437" s="404" t="s">
        <v>297</v>
      </c>
      <c r="B437" s="403">
        <f>SUM(L433,N433,P433,R433,T433)</f>
        <v>74</v>
      </c>
      <c r="C437" s="404" t="s">
        <v>298</v>
      </c>
      <c r="D437" s="1006">
        <f>SUM(K434,M434,O434,Q434,S434)</f>
        <v>4496</v>
      </c>
    </row>
    <row r="438" spans="1:20">
      <c r="A438" s="404" t="s">
        <v>299</v>
      </c>
      <c r="B438" s="403">
        <f>B436+B437</f>
        <v>267</v>
      </c>
      <c r="C438" s="404" t="s">
        <v>299</v>
      </c>
      <c r="D438" s="415">
        <f>D436+D437</f>
        <v>12240.89</v>
      </c>
    </row>
    <row r="440" spans="1:20">
      <c r="A440" s="1520" t="s">
        <v>415</v>
      </c>
      <c r="B440" s="1521"/>
      <c r="C440" s="1521"/>
      <c r="D440" s="1521"/>
      <c r="E440" s="1521"/>
      <c r="F440" s="1521"/>
      <c r="G440" s="1521"/>
      <c r="H440" s="1521"/>
      <c r="I440" s="1521"/>
      <c r="J440" s="1521"/>
      <c r="K440" s="1521"/>
      <c r="L440" s="1521"/>
      <c r="M440" s="1521"/>
      <c r="N440" s="1521"/>
      <c r="O440" s="1521"/>
      <c r="P440" s="1521"/>
      <c r="Q440" s="1521"/>
      <c r="R440" s="1521"/>
      <c r="S440" s="1521"/>
      <c r="T440" s="1521"/>
    </row>
    <row r="441" spans="1:20">
      <c r="A441" s="1521"/>
      <c r="B441" s="1521"/>
      <c r="C441" s="1521"/>
      <c r="D441" s="1521"/>
      <c r="E441" s="1521"/>
      <c r="F441" s="1521"/>
      <c r="G441" s="1521"/>
      <c r="H441" s="1521"/>
      <c r="I441" s="1521"/>
      <c r="J441" s="1521"/>
      <c r="K441" s="1521"/>
      <c r="L441" s="1521"/>
      <c r="M441" s="1521"/>
      <c r="N441" s="1521"/>
      <c r="O441" s="1521"/>
      <c r="P441" s="1521"/>
      <c r="Q441" s="1521"/>
      <c r="R441" s="1521"/>
      <c r="S441" s="1521"/>
      <c r="T441" s="1521"/>
    </row>
    <row r="442" spans="1:20" ht="18">
      <c r="A442" s="1522" t="s">
        <v>54</v>
      </c>
      <c r="B442" s="1522"/>
      <c r="C442" s="1522" t="s">
        <v>277</v>
      </c>
      <c r="D442" s="1522"/>
      <c r="E442" s="1522" t="s">
        <v>278</v>
      </c>
      <c r="F442" s="1522"/>
      <c r="G442" s="1522" t="s">
        <v>279</v>
      </c>
      <c r="H442" s="1522"/>
      <c r="I442" s="1522" t="s">
        <v>280</v>
      </c>
      <c r="J442" s="1522"/>
      <c r="K442" s="1522" t="s">
        <v>281</v>
      </c>
      <c r="L442" s="1522"/>
      <c r="M442" s="1522" t="s">
        <v>282</v>
      </c>
      <c r="N442" s="1522"/>
      <c r="O442" s="1522" t="s">
        <v>283</v>
      </c>
      <c r="P442" s="1522"/>
      <c r="Q442" s="1522" t="s">
        <v>284</v>
      </c>
      <c r="R442" s="1522"/>
      <c r="S442" s="1522" t="s">
        <v>36</v>
      </c>
      <c r="T442" s="1522"/>
    </row>
    <row r="443" spans="1:20">
      <c r="A443" s="1164" t="s">
        <v>416</v>
      </c>
      <c r="B443" s="453">
        <v>2</v>
      </c>
      <c r="C443" s="1164" t="s">
        <v>416</v>
      </c>
      <c r="D443" s="453">
        <v>5</v>
      </c>
      <c r="E443" s="1164" t="s">
        <v>416</v>
      </c>
      <c r="F443" s="453">
        <v>3</v>
      </c>
      <c r="G443" s="1163" t="s">
        <v>416</v>
      </c>
      <c r="H443" s="452">
        <v>10</v>
      </c>
      <c r="I443" s="1163" t="s">
        <v>416</v>
      </c>
      <c r="J443" s="545">
        <v>40</v>
      </c>
      <c r="K443" s="1164" t="s">
        <v>416</v>
      </c>
      <c r="L443" s="1270">
        <v>8</v>
      </c>
      <c r="M443" s="1163" t="s">
        <v>347</v>
      </c>
      <c r="N443" s="1163">
        <v>25</v>
      </c>
      <c r="O443" s="1163" t="s">
        <v>347</v>
      </c>
      <c r="P443" s="1163">
        <v>21</v>
      </c>
      <c r="Q443" s="1164" t="s">
        <v>416</v>
      </c>
      <c r="R443" s="1270">
        <v>1</v>
      </c>
      <c r="S443" s="1164" t="s">
        <v>416</v>
      </c>
      <c r="T443" s="1270">
        <v>4</v>
      </c>
    </row>
    <row r="444" spans="1:20">
      <c r="A444" s="1163" t="s">
        <v>290</v>
      </c>
      <c r="B444" s="452">
        <v>48</v>
      </c>
      <c r="C444" s="1163" t="s">
        <v>290</v>
      </c>
      <c r="D444" s="452">
        <v>55</v>
      </c>
      <c r="E444" s="1163" t="s">
        <v>290</v>
      </c>
      <c r="F444" s="452">
        <v>23</v>
      </c>
      <c r="G444" s="1163" t="s">
        <v>290</v>
      </c>
      <c r="H444" s="452">
        <v>108</v>
      </c>
      <c r="I444" s="1163" t="s">
        <v>290</v>
      </c>
      <c r="J444" s="545">
        <v>58</v>
      </c>
      <c r="K444" s="1163" t="s">
        <v>290</v>
      </c>
      <c r="L444" s="1265">
        <v>57</v>
      </c>
      <c r="M444" s="1164" t="s">
        <v>416</v>
      </c>
      <c r="N444" s="1270">
        <v>1</v>
      </c>
      <c r="O444" s="1164" t="s">
        <v>416</v>
      </c>
      <c r="P444" s="1270">
        <v>2</v>
      </c>
      <c r="Q444" s="1163" t="s">
        <v>290</v>
      </c>
      <c r="R444" s="1265">
        <v>29</v>
      </c>
      <c r="S444" s="1163" t="s">
        <v>290</v>
      </c>
      <c r="T444" s="1265">
        <v>31</v>
      </c>
    </row>
    <row r="445" spans="1:20" ht="15">
      <c r="A445" s="1291" t="s">
        <v>417</v>
      </c>
      <c r="B445" s="453">
        <v>0</v>
      </c>
      <c r="C445" s="1292" t="s">
        <v>417</v>
      </c>
      <c r="D445" s="485">
        <v>0</v>
      </c>
      <c r="E445" s="1291" t="s">
        <v>417</v>
      </c>
      <c r="F445" s="453">
        <v>2</v>
      </c>
      <c r="G445" s="1284" t="s">
        <v>417</v>
      </c>
      <c r="H445" s="452">
        <v>17</v>
      </c>
      <c r="I445" s="1284" t="s">
        <v>417</v>
      </c>
      <c r="J445" s="545">
        <v>20</v>
      </c>
      <c r="K445" s="1284" t="s">
        <v>417</v>
      </c>
      <c r="L445" s="1265">
        <v>2</v>
      </c>
      <c r="M445" s="1163" t="s">
        <v>290</v>
      </c>
      <c r="N445" s="1265">
        <v>54</v>
      </c>
      <c r="O445" s="1163" t="s">
        <v>290</v>
      </c>
      <c r="P445" s="1265">
        <v>31</v>
      </c>
      <c r="Q445" s="1302">
        <v>9.99</v>
      </c>
      <c r="R445" s="1266">
        <v>119</v>
      </c>
      <c r="S445" s="1291" t="s">
        <v>417</v>
      </c>
      <c r="T445" s="1270" t="s">
        <v>19</v>
      </c>
    </row>
    <row r="446" spans="1:20" ht="15">
      <c r="A446" s="1302">
        <v>9.99</v>
      </c>
      <c r="B446" s="452">
        <v>47</v>
      </c>
      <c r="C446" s="1302">
        <v>9.99</v>
      </c>
      <c r="D446" s="452">
        <v>16</v>
      </c>
      <c r="E446" s="1302">
        <v>9.99</v>
      </c>
      <c r="F446" s="1218">
        <v>51</v>
      </c>
      <c r="G446" s="1302">
        <v>9.99</v>
      </c>
      <c r="H446" s="452">
        <v>39</v>
      </c>
      <c r="I446" s="1302">
        <v>9.99</v>
      </c>
      <c r="J446" s="545">
        <v>28</v>
      </c>
      <c r="K446" s="1302">
        <v>9.99</v>
      </c>
      <c r="L446" s="1266">
        <v>80</v>
      </c>
      <c r="M446" s="1302">
        <v>9.99</v>
      </c>
      <c r="N446" s="1266">
        <v>55</v>
      </c>
      <c r="O446" s="1302">
        <v>9.99</v>
      </c>
      <c r="P446" s="1266">
        <v>69</v>
      </c>
      <c r="Q446" s="1289" t="s">
        <v>411</v>
      </c>
      <c r="R446" s="1270">
        <v>3</v>
      </c>
      <c r="S446" s="1302">
        <v>9.99</v>
      </c>
      <c r="T446" s="1266">
        <v>80</v>
      </c>
    </row>
    <row r="447" spans="1:20" ht="15">
      <c r="A447" s="1304" t="s">
        <v>411</v>
      </c>
      <c r="B447" s="1218">
        <v>9</v>
      </c>
      <c r="C447" s="1303" t="s">
        <v>411</v>
      </c>
      <c r="D447" s="1293">
        <v>3</v>
      </c>
      <c r="E447" s="1303" t="s">
        <v>411</v>
      </c>
      <c r="F447" s="453">
        <v>2</v>
      </c>
      <c r="G447" s="1304" t="s">
        <v>411</v>
      </c>
      <c r="H447" s="1218">
        <v>6</v>
      </c>
      <c r="I447" s="1304" t="s">
        <v>411</v>
      </c>
      <c r="J447" s="545">
        <v>12</v>
      </c>
      <c r="K447" s="1289" t="s">
        <v>411</v>
      </c>
      <c r="L447" s="1270">
        <v>3</v>
      </c>
      <c r="M447" s="1289" t="s">
        <v>411</v>
      </c>
      <c r="N447" s="1270">
        <v>0</v>
      </c>
      <c r="O447" s="1289" t="s">
        <v>411</v>
      </c>
      <c r="P447" s="1270">
        <v>1</v>
      </c>
      <c r="Q447" s="1163" t="s">
        <v>418</v>
      </c>
      <c r="R447" s="1265">
        <v>18</v>
      </c>
      <c r="S447" s="1289" t="s">
        <v>411</v>
      </c>
      <c r="T447" s="1270">
        <v>4</v>
      </c>
    </row>
    <row r="448" spans="1:20">
      <c r="A448" s="1163" t="s">
        <v>418</v>
      </c>
      <c r="B448" s="452">
        <v>22</v>
      </c>
      <c r="C448" s="1163" t="s">
        <v>418</v>
      </c>
      <c r="D448" s="1218">
        <v>18</v>
      </c>
      <c r="E448" s="1164" t="s">
        <v>418</v>
      </c>
      <c r="F448" s="1293">
        <v>0</v>
      </c>
      <c r="G448" s="1163" t="s">
        <v>418</v>
      </c>
      <c r="H448" s="452">
        <v>41</v>
      </c>
      <c r="I448" s="1163" t="s">
        <v>418</v>
      </c>
      <c r="J448" s="1294">
        <v>56</v>
      </c>
      <c r="K448" s="1163" t="s">
        <v>418</v>
      </c>
      <c r="L448" s="1265">
        <v>35</v>
      </c>
      <c r="M448" s="1163" t="s">
        <v>418</v>
      </c>
      <c r="N448" s="1265">
        <v>10</v>
      </c>
      <c r="O448" s="1164" t="s">
        <v>418</v>
      </c>
      <c r="P448" s="1270">
        <v>0</v>
      </c>
      <c r="Q448" s="1164" t="s">
        <v>315</v>
      </c>
      <c r="R448" s="1287">
        <v>0</v>
      </c>
      <c r="S448" s="1163" t="s">
        <v>418</v>
      </c>
      <c r="T448" s="1265">
        <v>19</v>
      </c>
    </row>
    <row r="449" spans="1:20">
      <c r="A449" s="1163" t="s">
        <v>315</v>
      </c>
      <c r="B449" s="632">
        <v>10</v>
      </c>
      <c r="C449" s="1163" t="s">
        <v>315</v>
      </c>
      <c r="D449" s="632">
        <v>20</v>
      </c>
      <c r="E449" s="1164" t="s">
        <v>315</v>
      </c>
      <c r="F449" s="786">
        <v>0</v>
      </c>
      <c r="G449" s="1163" t="s">
        <v>315</v>
      </c>
      <c r="H449" s="632">
        <v>18</v>
      </c>
      <c r="I449" s="1163" t="s">
        <v>315</v>
      </c>
      <c r="J449" s="635">
        <v>23</v>
      </c>
      <c r="K449" s="1163" t="s">
        <v>315</v>
      </c>
      <c r="L449" s="1266">
        <v>9</v>
      </c>
      <c r="M449" s="1164" t="s">
        <v>315</v>
      </c>
      <c r="N449" s="1287">
        <v>0</v>
      </c>
      <c r="O449" s="1164" t="s">
        <v>315</v>
      </c>
      <c r="P449" s="1287">
        <v>1</v>
      </c>
      <c r="S449" s="1164" t="s">
        <v>315</v>
      </c>
      <c r="T449" s="1287">
        <v>2</v>
      </c>
    </row>
    <row r="450" spans="1:20">
      <c r="A450" s="801"/>
      <c r="B450" s="403"/>
      <c r="C450" s="403"/>
      <c r="D450" s="403"/>
      <c r="E450" s="403"/>
      <c r="F450" s="403"/>
      <c r="G450" s="403"/>
      <c r="H450" s="403"/>
      <c r="I450" s="801"/>
      <c r="J450" s="528"/>
      <c r="K450" s="1243"/>
      <c r="L450" s="1300"/>
      <c r="O450" s="1243"/>
      <c r="P450" s="1301"/>
      <c r="Q450" s="1243"/>
      <c r="R450" s="1301"/>
      <c r="S450" s="1243"/>
      <c r="T450" s="1300"/>
    </row>
    <row r="451" spans="1:20">
      <c r="A451" s="445"/>
      <c r="B451" s="445"/>
      <c r="C451" s="403"/>
      <c r="D451" s="403"/>
      <c r="E451" s="403"/>
      <c r="F451" s="403"/>
      <c r="G451" s="403"/>
      <c r="H451" s="403"/>
      <c r="I451" s="445"/>
      <c r="J451" s="528"/>
      <c r="K451" s="1257"/>
      <c r="L451" s="1283"/>
      <c r="M451" s="1257"/>
      <c r="N451" s="1257"/>
      <c r="O451" s="1257"/>
      <c r="P451" s="1190"/>
      <c r="Q451" s="1257"/>
      <c r="R451" s="1190"/>
      <c r="S451" s="1257"/>
      <c r="T451" s="1190"/>
    </row>
    <row r="452" spans="1:20">
      <c r="A452" s="445"/>
      <c r="B452" s="445"/>
      <c r="C452" s="403"/>
      <c r="D452" s="403"/>
      <c r="E452" s="403"/>
      <c r="F452" s="403"/>
      <c r="G452" s="403"/>
      <c r="H452" s="403"/>
      <c r="I452" s="445"/>
      <c r="J452" s="528"/>
      <c r="K452" s="1257"/>
      <c r="L452" s="1283"/>
      <c r="M452" s="1257"/>
      <c r="N452" s="1257"/>
      <c r="O452" s="1257"/>
      <c r="P452" s="1190"/>
      <c r="Q452" s="1257"/>
      <c r="R452" s="1190"/>
      <c r="S452" s="1257"/>
      <c r="T452" s="1190"/>
    </row>
    <row r="453" spans="1:20">
      <c r="A453" s="484"/>
      <c r="B453" s="484"/>
      <c r="C453" s="484"/>
      <c r="D453" s="484"/>
      <c r="E453" s="484"/>
      <c r="F453" s="484"/>
      <c r="G453" s="484"/>
      <c r="H453" s="484"/>
      <c r="I453" s="794"/>
      <c r="J453" s="590"/>
      <c r="K453" s="1257"/>
      <c r="L453" s="1283"/>
      <c r="M453" s="1257"/>
      <c r="N453" s="1257"/>
      <c r="O453" s="1257"/>
      <c r="P453" s="1190"/>
      <c r="Q453" s="1257"/>
      <c r="R453" s="1190"/>
      <c r="S453" s="1257"/>
      <c r="T453" s="1190"/>
    </row>
    <row r="454" spans="1:20">
      <c r="A454" s="521" t="s">
        <v>294</v>
      </c>
      <c r="B454" s="521">
        <v>138</v>
      </c>
      <c r="C454" s="521" t="s">
        <v>294</v>
      </c>
      <c r="D454" s="521">
        <f>SUM(D443:D453)</f>
        <v>117</v>
      </c>
      <c r="E454" s="577" t="s">
        <v>294</v>
      </c>
      <c r="F454" s="521">
        <f>SUM(F443:F453)</f>
        <v>81</v>
      </c>
      <c r="G454" s="521" t="s">
        <v>294</v>
      </c>
      <c r="H454" s="521">
        <f>SUM(H443:H453)</f>
        <v>239</v>
      </c>
      <c r="I454" s="587" t="s">
        <v>294</v>
      </c>
      <c r="J454" s="521">
        <f>SUM(J443:J453)</f>
        <v>237</v>
      </c>
      <c r="K454" s="521" t="s">
        <v>294</v>
      </c>
      <c r="L454" s="521">
        <f>SUM(L443:L449)</f>
        <v>194</v>
      </c>
      <c r="M454" s="521" t="s">
        <v>294</v>
      </c>
      <c r="N454" s="521">
        <f>SUM(N443:N448)</f>
        <v>145</v>
      </c>
      <c r="O454" s="521" t="s">
        <v>294</v>
      </c>
      <c r="P454" s="521">
        <f>SUM(P443:P449)</f>
        <v>125</v>
      </c>
      <c r="Q454" s="521" t="s">
        <v>294</v>
      </c>
      <c r="R454" s="521">
        <f>SUM(R443:R448)</f>
        <v>170</v>
      </c>
      <c r="S454" s="521" t="s">
        <v>294</v>
      </c>
      <c r="T454" s="521">
        <f>SUM(T443:T449)</f>
        <v>140</v>
      </c>
    </row>
    <row r="455" spans="1:20">
      <c r="A455" s="1517">
        <v>3732.27</v>
      </c>
      <c r="B455" s="1517"/>
      <c r="C455" s="1517">
        <v>3344.33</v>
      </c>
      <c r="D455" s="1517"/>
      <c r="E455" s="1517">
        <v>817.99</v>
      </c>
      <c r="F455" s="1518"/>
      <c r="G455" s="1518">
        <v>6343.62</v>
      </c>
      <c r="H455" s="1518"/>
      <c r="I455" s="1517">
        <v>6782.56</v>
      </c>
      <c r="J455" s="1517"/>
      <c r="K455" s="1519">
        <v>4116.2299999999996</v>
      </c>
      <c r="L455" s="1517"/>
      <c r="M455" s="1515">
        <v>2261.77</v>
      </c>
      <c r="N455" s="1516"/>
      <c r="O455" s="1515">
        <v>1917.36</v>
      </c>
      <c r="P455" s="1516"/>
      <c r="Q455" s="1515">
        <v>2737.49</v>
      </c>
      <c r="R455" s="1516"/>
      <c r="S455" s="1515">
        <v>2709.32</v>
      </c>
      <c r="T455" s="1516"/>
    </row>
    <row r="457" spans="1:20">
      <c r="A457" s="404" t="s">
        <v>295</v>
      </c>
      <c r="B457" s="403">
        <f>B454+D454+F454+H454+J454</f>
        <v>812</v>
      </c>
      <c r="C457" s="404" t="s">
        <v>296</v>
      </c>
      <c r="D457" s="415">
        <f>A455+C455+E455+G455+I455</f>
        <v>21020.77</v>
      </c>
    </row>
    <row r="458" spans="1:20">
      <c r="A458" s="404" t="s">
        <v>297</v>
      </c>
      <c r="B458" s="403">
        <f>SUM(L454,N454,P454,R454,T454)</f>
        <v>774</v>
      </c>
      <c r="C458" s="404" t="s">
        <v>298</v>
      </c>
      <c r="D458" s="1006">
        <f>SUM(K455,M455,O455,Q455,S455)</f>
        <v>13742.17</v>
      </c>
    </row>
    <row r="459" spans="1:20">
      <c r="A459" s="404" t="s">
        <v>299</v>
      </c>
      <c r="B459" s="403">
        <f>B457+B458</f>
        <v>1586</v>
      </c>
      <c r="C459" s="404" t="s">
        <v>299</v>
      </c>
      <c r="D459" s="415">
        <f>D457+D458</f>
        <v>34762.94</v>
      </c>
    </row>
    <row r="461" spans="1:20" ht="12" customHeight="1">
      <c r="A461" s="1520" t="s">
        <v>419</v>
      </c>
      <c r="B461" s="1521"/>
      <c r="C461" s="1521"/>
      <c r="D461" s="1521"/>
      <c r="E461" s="1521"/>
      <c r="F461" s="1521"/>
      <c r="G461" s="1521"/>
      <c r="H461" s="1521"/>
      <c r="I461" s="1521"/>
      <c r="J461" s="1521"/>
      <c r="K461" s="1521"/>
      <c r="L461" s="1521"/>
      <c r="M461" s="1521"/>
      <c r="N461" s="1521"/>
      <c r="O461" s="1521"/>
      <c r="P461" s="1521"/>
      <c r="Q461" s="1521"/>
      <c r="R461" s="1521"/>
      <c r="S461" s="1521"/>
      <c r="T461" s="1521"/>
    </row>
    <row r="462" spans="1:20" ht="12" customHeight="1">
      <c r="A462" s="1521"/>
      <c r="B462" s="1521"/>
      <c r="C462" s="1521"/>
      <c r="D462" s="1521"/>
      <c r="E462" s="1521"/>
      <c r="F462" s="1521"/>
      <c r="G462" s="1521"/>
      <c r="H462" s="1521"/>
      <c r="I462" s="1521"/>
      <c r="J462" s="1521"/>
      <c r="K462" s="1521"/>
      <c r="L462" s="1521"/>
      <c r="M462" s="1521"/>
      <c r="N462" s="1521"/>
      <c r="O462" s="1521"/>
      <c r="P462" s="1521"/>
      <c r="Q462" s="1521"/>
      <c r="R462" s="1521"/>
      <c r="S462" s="1521"/>
      <c r="T462" s="1521"/>
    </row>
    <row r="463" spans="1:20" ht="18" customHeight="1">
      <c r="A463" s="1522" t="s">
        <v>54</v>
      </c>
      <c r="B463" s="1522"/>
      <c r="C463" s="1522" t="s">
        <v>277</v>
      </c>
      <c r="D463" s="1522"/>
      <c r="E463" s="1522" t="s">
        <v>278</v>
      </c>
      <c r="F463" s="1522"/>
      <c r="G463" s="1522" t="s">
        <v>279</v>
      </c>
      <c r="H463" s="1522"/>
      <c r="I463" s="1522" t="s">
        <v>280</v>
      </c>
      <c r="J463" s="1522"/>
      <c r="K463" s="1522" t="s">
        <v>281</v>
      </c>
      <c r="L463" s="1522"/>
      <c r="M463" s="1522" t="s">
        <v>282</v>
      </c>
      <c r="N463" s="1522"/>
      <c r="O463" s="1522" t="s">
        <v>283</v>
      </c>
      <c r="P463" s="1522"/>
      <c r="Q463" s="1522" t="s">
        <v>284</v>
      </c>
      <c r="R463" s="1522"/>
      <c r="S463" s="1522" t="s">
        <v>36</v>
      </c>
      <c r="T463" s="1522"/>
    </row>
    <row r="464" spans="1:20">
      <c r="A464" s="1163" t="s">
        <v>420</v>
      </c>
      <c r="B464" s="452">
        <v>10</v>
      </c>
      <c r="C464" s="1163" t="s">
        <v>420</v>
      </c>
      <c r="D464" s="452">
        <v>29</v>
      </c>
      <c r="E464" s="1164" t="s">
        <v>420</v>
      </c>
      <c r="F464" s="453">
        <v>2</v>
      </c>
      <c r="G464" s="1163" t="s">
        <v>420</v>
      </c>
      <c r="H464" s="452">
        <v>17</v>
      </c>
      <c r="I464" s="1163" t="s">
        <v>420</v>
      </c>
      <c r="J464" s="545">
        <v>32</v>
      </c>
      <c r="K464" s="1163" t="s">
        <v>420</v>
      </c>
      <c r="L464" s="1265">
        <v>31</v>
      </c>
      <c r="M464" s="1163" t="s">
        <v>347</v>
      </c>
      <c r="N464" s="1163">
        <v>51</v>
      </c>
      <c r="O464" s="1164" t="s">
        <v>347</v>
      </c>
      <c r="P464" s="1164">
        <v>3</v>
      </c>
      <c r="Q464" s="1163" t="s">
        <v>420</v>
      </c>
      <c r="R464" s="1265">
        <v>13</v>
      </c>
      <c r="S464" s="1163" t="s">
        <v>420</v>
      </c>
      <c r="T464" s="1265">
        <v>15</v>
      </c>
    </row>
    <row r="465" spans="1:20">
      <c r="A465" s="1163" t="s">
        <v>311</v>
      </c>
      <c r="B465" s="452">
        <v>4</v>
      </c>
      <c r="C465" s="1214" t="s">
        <v>311</v>
      </c>
      <c r="D465" s="485">
        <v>0</v>
      </c>
      <c r="E465" s="1214" t="s">
        <v>311</v>
      </c>
      <c r="F465" s="485">
        <v>0</v>
      </c>
      <c r="G465" s="1164" t="s">
        <v>311</v>
      </c>
      <c r="H465" s="453">
        <v>2</v>
      </c>
      <c r="I465" s="1164" t="s">
        <v>311</v>
      </c>
      <c r="J465" s="771">
        <v>2</v>
      </c>
      <c r="K465" s="1163" t="s">
        <v>311</v>
      </c>
      <c r="L465" s="1265">
        <v>15</v>
      </c>
      <c r="M465" s="1164" t="s">
        <v>421</v>
      </c>
      <c r="N465" s="1270">
        <v>4</v>
      </c>
      <c r="O465" s="1164" t="s">
        <v>421</v>
      </c>
      <c r="P465" s="1270">
        <v>1</v>
      </c>
      <c r="Q465" s="1163" t="s">
        <v>311</v>
      </c>
      <c r="R465" s="1265">
        <v>11</v>
      </c>
      <c r="S465" s="1163" t="s">
        <v>311</v>
      </c>
      <c r="T465" s="1265">
        <v>14</v>
      </c>
    </row>
    <row r="466" spans="1:20" ht="15">
      <c r="A466" s="1284" t="s">
        <v>422</v>
      </c>
      <c r="B466" s="452">
        <v>8</v>
      </c>
      <c r="C466" s="1292" t="s">
        <v>422</v>
      </c>
      <c r="D466" s="485">
        <v>0</v>
      </c>
      <c r="E466" s="1292" t="s">
        <v>422</v>
      </c>
      <c r="F466" s="485">
        <v>0</v>
      </c>
      <c r="G466" s="1284" t="s">
        <v>422</v>
      </c>
      <c r="H466" s="452">
        <v>5</v>
      </c>
      <c r="I466" s="1284" t="s">
        <v>422</v>
      </c>
      <c r="J466" s="545">
        <v>24</v>
      </c>
      <c r="K466" s="1284" t="s">
        <v>422</v>
      </c>
      <c r="L466" s="1265">
        <v>6</v>
      </c>
      <c r="M466" s="1163" t="s">
        <v>311</v>
      </c>
      <c r="N466" s="1265">
        <v>14</v>
      </c>
      <c r="O466" s="1164" t="s">
        <v>311</v>
      </c>
      <c r="P466" s="1270">
        <v>4</v>
      </c>
      <c r="Q466" s="1302" t="s">
        <v>423</v>
      </c>
      <c r="R466" s="1266">
        <v>22</v>
      </c>
      <c r="S466" s="1284" t="s">
        <v>422</v>
      </c>
      <c r="T466" s="1265">
        <v>0</v>
      </c>
    </row>
    <row r="467" spans="1:20" ht="15">
      <c r="A467" s="1302" t="s">
        <v>423</v>
      </c>
      <c r="B467" s="452">
        <v>22</v>
      </c>
      <c r="C467" s="1302" t="s">
        <v>423</v>
      </c>
      <c r="D467" s="452">
        <v>9</v>
      </c>
      <c r="E467" s="1330" t="s">
        <v>423</v>
      </c>
      <c r="F467" s="1293">
        <v>4</v>
      </c>
      <c r="G467" s="1302" t="s">
        <v>423</v>
      </c>
      <c r="H467" s="452">
        <v>25</v>
      </c>
      <c r="I467" s="1302" t="s">
        <v>423</v>
      </c>
      <c r="J467" s="545">
        <v>14</v>
      </c>
      <c r="K467" s="1302" t="s">
        <v>423</v>
      </c>
      <c r="L467" s="1266">
        <v>22</v>
      </c>
      <c r="M467" s="1302" t="s">
        <v>423</v>
      </c>
      <c r="N467" s="1266">
        <v>11</v>
      </c>
      <c r="O467" s="1330" t="s">
        <v>423</v>
      </c>
      <c r="P467" s="1287">
        <v>1</v>
      </c>
      <c r="Q467" s="1331">
        <v>9.99</v>
      </c>
      <c r="R467" s="1270">
        <v>7</v>
      </c>
      <c r="S467" s="1332" t="s">
        <v>423</v>
      </c>
      <c r="T467" s="1333">
        <v>6</v>
      </c>
    </row>
    <row r="468" spans="1:20" ht="15">
      <c r="A468" s="1329">
        <v>9.99</v>
      </c>
      <c r="B468" s="1218">
        <v>16</v>
      </c>
      <c r="C468" s="1329">
        <v>9.99</v>
      </c>
      <c r="D468" s="1218">
        <v>11</v>
      </c>
      <c r="E468" s="1331">
        <v>9.99</v>
      </c>
      <c r="F468" s="453">
        <v>8</v>
      </c>
      <c r="G468" s="1329">
        <v>9.99</v>
      </c>
      <c r="H468" s="1218">
        <v>48</v>
      </c>
      <c r="I468" s="1329">
        <v>9.99</v>
      </c>
      <c r="J468" s="545">
        <v>35</v>
      </c>
      <c r="K468" s="1329">
        <v>9.99</v>
      </c>
      <c r="L468" s="1265">
        <v>3</v>
      </c>
      <c r="M468" s="1329">
        <v>9.99</v>
      </c>
      <c r="N468" s="1265">
        <v>17</v>
      </c>
      <c r="O468" s="1329">
        <v>9.99</v>
      </c>
      <c r="P468" s="1265">
        <v>27</v>
      </c>
      <c r="Q468" s="1164" t="s">
        <v>418</v>
      </c>
      <c r="R468" s="1270">
        <v>8</v>
      </c>
      <c r="S468" s="1329">
        <v>9.99</v>
      </c>
      <c r="T468" s="1265">
        <v>23</v>
      </c>
    </row>
    <row r="469" spans="1:20">
      <c r="A469" s="1163" t="s">
        <v>418</v>
      </c>
      <c r="B469" s="452">
        <v>5</v>
      </c>
      <c r="C469" s="1214" t="s">
        <v>418</v>
      </c>
      <c r="D469" s="1219">
        <v>0</v>
      </c>
      <c r="E469" s="1164" t="s">
        <v>418</v>
      </c>
      <c r="F469" s="1293">
        <v>0</v>
      </c>
      <c r="G469" s="1163" t="s">
        <v>418</v>
      </c>
      <c r="H469" s="452">
        <v>34</v>
      </c>
      <c r="I469" s="1163" t="s">
        <v>418</v>
      </c>
      <c r="J469" s="1294">
        <v>19</v>
      </c>
      <c r="K469" s="1163" t="s">
        <v>418</v>
      </c>
      <c r="L469" s="1265">
        <v>19</v>
      </c>
      <c r="M469" s="1163" t="s">
        <v>418</v>
      </c>
      <c r="N469" s="1265">
        <v>12</v>
      </c>
      <c r="O469" s="1164" t="s">
        <v>418</v>
      </c>
      <c r="P469" s="1270">
        <v>1</v>
      </c>
      <c r="Q469" s="1164" t="s">
        <v>315</v>
      </c>
      <c r="R469" s="1287">
        <v>0</v>
      </c>
      <c r="S469" s="1214" t="s">
        <v>418</v>
      </c>
      <c r="T469" s="1268">
        <v>5</v>
      </c>
    </row>
    <row r="470" spans="1:20">
      <c r="A470" s="1163" t="s">
        <v>315</v>
      </c>
      <c r="B470" s="632">
        <v>8</v>
      </c>
      <c r="C470" s="1163" t="s">
        <v>315</v>
      </c>
      <c r="D470" s="632">
        <v>6</v>
      </c>
      <c r="E470" s="1164" t="s">
        <v>315</v>
      </c>
      <c r="F470" s="786">
        <v>1</v>
      </c>
      <c r="G470" s="1163" t="s">
        <v>315</v>
      </c>
      <c r="H470" s="632">
        <v>16</v>
      </c>
      <c r="I470" s="1163" t="s">
        <v>315</v>
      </c>
      <c r="J470" s="635">
        <v>20</v>
      </c>
      <c r="K470" s="1163" t="s">
        <v>315</v>
      </c>
      <c r="L470" s="1266">
        <v>28</v>
      </c>
      <c r="M470" s="1164" t="s">
        <v>315</v>
      </c>
      <c r="N470" s="1287">
        <v>0</v>
      </c>
      <c r="O470" s="1164" t="s">
        <v>315</v>
      </c>
      <c r="P470" s="1287">
        <v>0</v>
      </c>
      <c r="Q470" s="1164" t="s">
        <v>411</v>
      </c>
      <c r="R470" s="696">
        <v>0</v>
      </c>
      <c r="S470" s="1164" t="s">
        <v>315</v>
      </c>
      <c r="T470" s="1287">
        <v>1</v>
      </c>
    </row>
    <row r="471" spans="1:20">
      <c r="A471" s="1164" t="s">
        <v>411</v>
      </c>
      <c r="B471" s="786">
        <v>0</v>
      </c>
      <c r="C471" s="1164" t="s">
        <v>411</v>
      </c>
      <c r="D471" s="786">
        <v>2</v>
      </c>
      <c r="E471" s="1164" t="s">
        <v>411</v>
      </c>
      <c r="F471" s="786">
        <v>0</v>
      </c>
      <c r="G471" s="1163" t="s">
        <v>411</v>
      </c>
      <c r="H471" s="632">
        <v>4</v>
      </c>
      <c r="I471" s="1164" t="s">
        <v>411</v>
      </c>
      <c r="J471" s="802">
        <v>1</v>
      </c>
      <c r="K471" s="1164" t="s">
        <v>411</v>
      </c>
      <c r="L471" s="1287">
        <v>0</v>
      </c>
      <c r="M471" s="696" t="s">
        <v>411</v>
      </c>
      <c r="N471" s="696">
        <v>0</v>
      </c>
      <c r="O471" s="1164" t="s">
        <v>411</v>
      </c>
      <c r="P471" s="1166">
        <v>5</v>
      </c>
      <c r="R471" s="1301"/>
      <c r="S471" s="1164" t="s">
        <v>411</v>
      </c>
      <c r="T471" s="1287">
        <v>3</v>
      </c>
    </row>
    <row r="472" spans="1:20">
      <c r="A472" s="445"/>
      <c r="B472" s="445"/>
      <c r="C472" s="484"/>
      <c r="D472" s="484"/>
      <c r="E472" s="484"/>
      <c r="F472" s="484"/>
      <c r="G472" s="484"/>
      <c r="H472" s="484"/>
      <c r="I472" s="452" t="s">
        <v>424</v>
      </c>
      <c r="J472" s="635">
        <v>24</v>
      </c>
      <c r="K472" s="1256"/>
      <c r="L472" s="1328"/>
      <c r="M472" s="1256"/>
      <c r="N472" s="1256"/>
      <c r="O472" s="1256"/>
      <c r="P472" s="1301"/>
      <c r="Q472" s="1256"/>
      <c r="R472" s="1301"/>
      <c r="S472" s="1256"/>
      <c r="T472" s="1301"/>
    </row>
    <row r="473" spans="1:20">
      <c r="A473" s="445"/>
      <c r="B473" s="445"/>
      <c r="C473" s="403"/>
      <c r="D473" s="403"/>
      <c r="E473" s="403"/>
      <c r="F473" s="403"/>
      <c r="G473" s="403"/>
      <c r="H473" s="403"/>
      <c r="I473" s="445"/>
      <c r="J473" s="528"/>
      <c r="K473" s="1257"/>
      <c r="L473" s="1283"/>
      <c r="M473" s="1257"/>
      <c r="N473" s="1257"/>
      <c r="O473" s="1257"/>
      <c r="P473" s="1190"/>
      <c r="Q473" s="1257"/>
      <c r="R473" s="1190"/>
      <c r="S473" s="1257"/>
      <c r="T473" s="1190"/>
    </row>
    <row r="474" spans="1:20">
      <c r="A474" s="484"/>
      <c r="B474" s="484"/>
      <c r="C474" s="484"/>
      <c r="D474" s="484"/>
      <c r="E474" s="484"/>
      <c r="F474" s="484"/>
      <c r="G474" s="484"/>
      <c r="H474" s="484"/>
      <c r="I474" s="794"/>
      <c r="J474" s="590"/>
      <c r="K474" s="1257"/>
      <c r="L474" s="1283"/>
      <c r="M474" s="1257"/>
      <c r="N474" s="1257"/>
      <c r="O474" s="1257"/>
      <c r="P474" s="1190"/>
      <c r="Q474" s="1257"/>
      <c r="R474" s="1190"/>
      <c r="S474" s="1257"/>
      <c r="T474" s="1190"/>
    </row>
    <row r="475" spans="1:20">
      <c r="A475" s="521" t="s">
        <v>294</v>
      </c>
      <c r="B475" s="521">
        <v>73</v>
      </c>
      <c r="C475" s="521" t="s">
        <v>294</v>
      </c>
      <c r="D475" s="521">
        <f>SUM(D464:D474)</f>
        <v>57</v>
      </c>
      <c r="E475" s="577" t="s">
        <v>294</v>
      </c>
      <c r="F475" s="521">
        <f>SUM(F464:F474)</f>
        <v>15</v>
      </c>
      <c r="G475" s="521" t="s">
        <v>294</v>
      </c>
      <c r="H475" s="521">
        <f>SUM(H464:H474)</f>
        <v>151</v>
      </c>
      <c r="I475" s="587" t="s">
        <v>294</v>
      </c>
      <c r="J475" s="521">
        <f>SUM(J464:J474)</f>
        <v>171</v>
      </c>
      <c r="K475" s="521" t="s">
        <v>294</v>
      </c>
      <c r="L475" s="521">
        <f>SUM(L464:L470)</f>
        <v>124</v>
      </c>
      <c r="M475" s="521" t="s">
        <v>294</v>
      </c>
      <c r="N475" s="521">
        <f>SUM(N464:N469)</f>
        <v>109</v>
      </c>
      <c r="O475" s="521" t="s">
        <v>294</v>
      </c>
      <c r="P475" s="521">
        <f>SUM(P464:P474)</f>
        <v>42</v>
      </c>
      <c r="Q475" s="521" t="s">
        <v>294</v>
      </c>
      <c r="R475" s="521">
        <f>SUM(R464:R469)</f>
        <v>61</v>
      </c>
      <c r="S475" s="521" t="s">
        <v>294</v>
      </c>
      <c r="T475" s="521">
        <f>SUM(T464:T470)</f>
        <v>64</v>
      </c>
    </row>
    <row r="476" spans="1:20" ht="12" customHeight="1">
      <c r="A476" s="1517">
        <v>1847.66</v>
      </c>
      <c r="B476" s="1517"/>
      <c r="C476" s="1517">
        <v>1542.82</v>
      </c>
      <c r="D476" s="1517"/>
      <c r="E476" s="1517">
        <v>289.91000000000003</v>
      </c>
      <c r="F476" s="1518"/>
      <c r="G476" s="1518">
        <v>3740.34</v>
      </c>
      <c r="H476" s="1518"/>
      <c r="I476" s="1517">
        <v>3523.34</v>
      </c>
      <c r="J476" s="1517"/>
      <c r="K476" s="1519">
        <v>3179.6</v>
      </c>
      <c r="L476" s="1517"/>
      <c r="M476" s="1515">
        <v>1103.3</v>
      </c>
      <c r="N476" s="1516"/>
      <c r="O476" s="1515">
        <v>856</v>
      </c>
      <c r="P476" s="1516"/>
      <c r="Q476" s="1515">
        <v>2737.49</v>
      </c>
      <c r="R476" s="1516"/>
      <c r="S476" s="1515">
        <v>1246.73</v>
      </c>
      <c r="T476" s="1516"/>
    </row>
    <row r="478" spans="1:20">
      <c r="A478" s="404" t="s">
        <v>295</v>
      </c>
      <c r="B478" s="403">
        <f>B475+D475+F475+H475+J475</f>
        <v>467</v>
      </c>
      <c r="C478" s="404" t="s">
        <v>296</v>
      </c>
      <c r="D478" s="415">
        <f>A476+C476+E476+G476+I476</f>
        <v>10944.07</v>
      </c>
    </row>
    <row r="479" spans="1:20">
      <c r="A479" s="404" t="s">
        <v>297</v>
      </c>
      <c r="B479" s="403">
        <f>SUM(L475,N475,P475,R475,T475)</f>
        <v>400</v>
      </c>
      <c r="C479" s="404" t="s">
        <v>298</v>
      </c>
      <c r="D479" s="1006">
        <f>SUM(K476,M476,O476,Q476,S476)</f>
        <v>9123.119999999999</v>
      </c>
    </row>
    <row r="480" spans="1:20">
      <c r="A480" s="404" t="s">
        <v>299</v>
      </c>
      <c r="B480" s="403">
        <f>B478+B479</f>
        <v>867</v>
      </c>
      <c r="C480" s="404" t="s">
        <v>299</v>
      </c>
      <c r="D480" s="415">
        <f>D478+D479</f>
        <v>20067.189999999999</v>
      </c>
    </row>
    <row r="482" spans="1:20">
      <c r="A482" s="1520" t="s">
        <v>425</v>
      </c>
      <c r="B482" s="1521"/>
      <c r="C482" s="1521"/>
      <c r="D482" s="1521"/>
      <c r="E482" s="1521"/>
      <c r="F482" s="1521"/>
      <c r="G482" s="1521"/>
      <c r="H482" s="1521"/>
      <c r="I482" s="1521"/>
      <c r="J482" s="1521"/>
      <c r="K482" s="1521"/>
      <c r="L482" s="1521"/>
      <c r="M482" s="1521"/>
      <c r="N482" s="1521"/>
      <c r="O482" s="1521"/>
      <c r="P482" s="1521"/>
      <c r="Q482" s="1521"/>
      <c r="R482" s="1521"/>
      <c r="S482" s="1521"/>
      <c r="T482" s="1521"/>
    </row>
    <row r="483" spans="1:20">
      <c r="A483" s="1521"/>
      <c r="B483" s="1521"/>
      <c r="C483" s="1521"/>
      <c r="D483" s="1521"/>
      <c r="E483" s="1521"/>
      <c r="F483" s="1521"/>
      <c r="G483" s="1521"/>
      <c r="H483" s="1521"/>
      <c r="I483" s="1521"/>
      <c r="J483" s="1521"/>
      <c r="K483" s="1521"/>
      <c r="L483" s="1521"/>
      <c r="M483" s="1521"/>
      <c r="N483" s="1521"/>
      <c r="O483" s="1521"/>
      <c r="P483" s="1521"/>
      <c r="Q483" s="1521"/>
      <c r="R483" s="1521"/>
      <c r="S483" s="1521"/>
      <c r="T483" s="1521"/>
    </row>
    <row r="484" spans="1:20" ht="18">
      <c r="A484" s="1522" t="s">
        <v>54</v>
      </c>
      <c r="B484" s="1522"/>
      <c r="C484" s="1522" t="s">
        <v>277</v>
      </c>
      <c r="D484" s="1522"/>
      <c r="E484" s="1522" t="s">
        <v>278</v>
      </c>
      <c r="F484" s="1522"/>
      <c r="G484" s="1522" t="s">
        <v>279</v>
      </c>
      <c r="H484" s="1522"/>
      <c r="I484" s="1522" t="s">
        <v>280</v>
      </c>
      <c r="J484" s="1522"/>
      <c r="K484" s="1522" t="s">
        <v>281</v>
      </c>
      <c r="L484" s="1522"/>
      <c r="M484" s="1522" t="s">
        <v>282</v>
      </c>
      <c r="N484" s="1522"/>
      <c r="O484" s="1522" t="s">
        <v>283</v>
      </c>
      <c r="P484" s="1522"/>
      <c r="Q484" s="1522" t="s">
        <v>284</v>
      </c>
      <c r="R484" s="1522"/>
      <c r="S484" s="1522" t="s">
        <v>36</v>
      </c>
      <c r="T484" s="1522"/>
    </row>
    <row r="485" spans="1:20" ht="24">
      <c r="A485" s="1163" t="s">
        <v>426</v>
      </c>
      <c r="B485" s="452">
        <v>144</v>
      </c>
      <c r="C485" s="1163" t="s">
        <v>426</v>
      </c>
      <c r="D485" s="452">
        <v>122</v>
      </c>
      <c r="E485" s="1163" t="s">
        <v>426</v>
      </c>
      <c r="F485" s="452">
        <v>42</v>
      </c>
      <c r="G485" s="1163" t="s">
        <v>426</v>
      </c>
      <c r="H485" s="452">
        <v>185</v>
      </c>
      <c r="I485" s="1163" t="s">
        <v>426</v>
      </c>
      <c r="J485" s="545">
        <v>190</v>
      </c>
      <c r="K485" s="1163" t="s">
        <v>420</v>
      </c>
      <c r="L485" s="1265">
        <v>53</v>
      </c>
      <c r="M485" s="1163" t="s">
        <v>347</v>
      </c>
      <c r="N485" s="1163">
        <v>21</v>
      </c>
      <c r="O485" s="1163" t="s">
        <v>347</v>
      </c>
      <c r="P485" s="1163">
        <v>18</v>
      </c>
      <c r="Q485" s="1163" t="s">
        <v>420</v>
      </c>
      <c r="R485" s="1265">
        <v>37</v>
      </c>
      <c r="S485" s="1163" t="s">
        <v>420</v>
      </c>
      <c r="T485" s="1265">
        <v>33</v>
      </c>
    </row>
    <row r="486" spans="1:20">
      <c r="A486" s="1163" t="s">
        <v>427</v>
      </c>
      <c r="B486" s="452">
        <v>5</v>
      </c>
      <c r="C486" s="1214" t="s">
        <v>427</v>
      </c>
      <c r="D486" s="485">
        <v>0</v>
      </c>
      <c r="E486" s="1214" t="s">
        <v>427</v>
      </c>
      <c r="F486" s="485">
        <v>0</v>
      </c>
      <c r="G486" s="1163" t="s">
        <v>427</v>
      </c>
      <c r="H486" s="452">
        <v>2</v>
      </c>
      <c r="I486" s="1163" t="s">
        <v>427</v>
      </c>
      <c r="J486" s="545">
        <v>29</v>
      </c>
      <c r="K486" s="1339">
        <v>200</v>
      </c>
      <c r="L486" s="1265">
        <v>5</v>
      </c>
      <c r="M486" s="1163" t="s">
        <v>421</v>
      </c>
      <c r="N486" s="1265">
        <v>27</v>
      </c>
      <c r="O486" s="1163" t="s">
        <v>421</v>
      </c>
      <c r="P486" s="1265">
        <v>17</v>
      </c>
      <c r="Q486" s="1339">
        <v>200</v>
      </c>
      <c r="R486" s="1265">
        <v>7</v>
      </c>
      <c r="S486" s="1347" t="s">
        <v>428</v>
      </c>
      <c r="T486" s="1270">
        <v>1</v>
      </c>
    </row>
    <row r="487" spans="1:20" ht="15">
      <c r="A487" s="1284">
        <v>9.99</v>
      </c>
      <c r="B487" s="452">
        <v>35</v>
      </c>
      <c r="C487" s="1284">
        <v>9.99</v>
      </c>
      <c r="D487" s="452">
        <v>25</v>
      </c>
      <c r="E487" s="1284">
        <v>9.99</v>
      </c>
      <c r="F487" s="452">
        <v>6</v>
      </c>
      <c r="G487" s="1284">
        <v>9.99</v>
      </c>
      <c r="H487" s="452">
        <v>55</v>
      </c>
      <c r="I487" s="1284">
        <v>9.99</v>
      </c>
      <c r="J487" s="545">
        <v>51</v>
      </c>
      <c r="K487" s="1284" t="s">
        <v>422</v>
      </c>
      <c r="L487" s="1265">
        <v>2</v>
      </c>
      <c r="M487" s="1339">
        <v>200</v>
      </c>
      <c r="N487" s="1265">
        <v>8</v>
      </c>
      <c r="O487" s="1214" t="s">
        <v>428</v>
      </c>
      <c r="P487" s="1268">
        <v>2</v>
      </c>
      <c r="Q487" s="1302" t="s">
        <v>423</v>
      </c>
      <c r="R487" s="1266">
        <v>3</v>
      </c>
      <c r="S487" s="1346">
        <v>200</v>
      </c>
      <c r="T487" s="1265">
        <v>8</v>
      </c>
    </row>
    <row r="488" spans="1:20" ht="15">
      <c r="A488" s="1332" t="s">
        <v>429</v>
      </c>
      <c r="B488" s="485">
        <v>0</v>
      </c>
      <c r="C488" s="1302" t="s">
        <v>429</v>
      </c>
      <c r="D488" s="452">
        <v>5</v>
      </c>
      <c r="E488" s="1302" t="s">
        <v>429</v>
      </c>
      <c r="F488" s="1218">
        <v>2</v>
      </c>
      <c r="G488" s="1302" t="s">
        <v>429</v>
      </c>
      <c r="H488" s="452">
        <v>5</v>
      </c>
      <c r="I488" s="1302" t="s">
        <v>429</v>
      </c>
      <c r="J488" s="545">
        <v>12</v>
      </c>
      <c r="K488" s="1302" t="s">
        <v>423</v>
      </c>
      <c r="L488" s="1266">
        <v>4</v>
      </c>
      <c r="M488" s="1302" t="s">
        <v>423</v>
      </c>
      <c r="N488" s="1266">
        <v>5</v>
      </c>
      <c r="O488" s="1341">
        <v>200</v>
      </c>
      <c r="P488" s="1333">
        <v>4</v>
      </c>
      <c r="Q488" s="1340">
        <v>9.99</v>
      </c>
      <c r="R488" s="1268">
        <v>0</v>
      </c>
      <c r="S488" s="1330" t="s">
        <v>423</v>
      </c>
      <c r="T488" s="1348">
        <v>0</v>
      </c>
    </row>
    <row r="489" spans="1:20" ht="15">
      <c r="A489" s="1329" t="s">
        <v>315</v>
      </c>
      <c r="B489" s="1218">
        <v>22</v>
      </c>
      <c r="C489" s="1329" t="s">
        <v>315</v>
      </c>
      <c r="D489" s="1218">
        <v>12</v>
      </c>
      <c r="E489" s="1329" t="s">
        <v>315</v>
      </c>
      <c r="F489" s="452">
        <v>4</v>
      </c>
      <c r="G489" s="1329" t="s">
        <v>315</v>
      </c>
      <c r="H489" s="1218">
        <v>32</v>
      </c>
      <c r="I489" s="1329" t="s">
        <v>315</v>
      </c>
      <c r="J489" s="545">
        <v>98</v>
      </c>
      <c r="K489" s="1329">
        <v>9.99</v>
      </c>
      <c r="L489" s="1265">
        <v>64</v>
      </c>
      <c r="M489" s="1340">
        <v>9.99</v>
      </c>
      <c r="N489" s="1268">
        <v>6</v>
      </c>
      <c r="O489" s="1302" t="s">
        <v>423</v>
      </c>
      <c r="P489" s="1265">
        <v>0</v>
      </c>
      <c r="Q489" s="1163" t="s">
        <v>430</v>
      </c>
      <c r="R489" s="1265">
        <v>17</v>
      </c>
      <c r="S489" s="1329">
        <v>9.99</v>
      </c>
      <c r="T489" s="1265">
        <v>35</v>
      </c>
    </row>
    <row r="490" spans="1:20" ht="15">
      <c r="A490" s="1163" t="s">
        <v>423</v>
      </c>
      <c r="B490" s="452">
        <v>3</v>
      </c>
      <c r="C490" s="1164" t="s">
        <v>423</v>
      </c>
      <c r="D490" s="1293">
        <v>0</v>
      </c>
      <c r="E490" s="1164" t="s">
        <v>423</v>
      </c>
      <c r="F490" s="1293">
        <v>0</v>
      </c>
      <c r="G490" s="1163" t="s">
        <v>423</v>
      </c>
      <c r="H490" s="452">
        <v>4</v>
      </c>
      <c r="I490" s="1163" t="s">
        <v>423</v>
      </c>
      <c r="J490" s="1294">
        <v>2</v>
      </c>
      <c r="K490" s="1163" t="s">
        <v>430</v>
      </c>
      <c r="L490" s="1265">
        <v>28</v>
      </c>
      <c r="M490" s="1214" t="s">
        <v>430</v>
      </c>
      <c r="N490" s="1268">
        <v>7</v>
      </c>
      <c r="O490" s="1329">
        <v>9.99</v>
      </c>
      <c r="P490" s="1265">
        <v>2</v>
      </c>
      <c r="Q490" s="1344" t="s">
        <v>315</v>
      </c>
      <c r="R490" s="1345">
        <v>0</v>
      </c>
      <c r="S490" s="1164" t="s">
        <v>430</v>
      </c>
      <c r="T490" s="1270">
        <v>5</v>
      </c>
    </row>
    <row r="491" spans="1:20">
      <c r="A491" s="1164" t="s">
        <v>361</v>
      </c>
      <c r="B491" s="786">
        <v>0</v>
      </c>
      <c r="C491" s="1214" t="s">
        <v>361</v>
      </c>
      <c r="D491" s="803">
        <v>0</v>
      </c>
      <c r="E491" s="1214" t="s">
        <v>361</v>
      </c>
      <c r="F491" s="803">
        <v>0</v>
      </c>
      <c r="G491" s="1164" t="s">
        <v>311</v>
      </c>
      <c r="H491" s="786">
        <v>1</v>
      </c>
      <c r="I491" s="1163" t="s">
        <v>424</v>
      </c>
      <c r="J491" s="635">
        <v>41</v>
      </c>
      <c r="K491" s="1163" t="s">
        <v>315</v>
      </c>
      <c r="L491" s="1266">
        <v>15</v>
      </c>
      <c r="M491" s="1163" t="s">
        <v>315</v>
      </c>
      <c r="N491" s="1266">
        <v>4</v>
      </c>
      <c r="O491" s="1164" t="s">
        <v>430</v>
      </c>
      <c r="P491" s="1342">
        <v>1</v>
      </c>
      <c r="Q491" s="403"/>
      <c r="R491" s="403"/>
      <c r="S491" s="1265" t="s">
        <v>315</v>
      </c>
      <c r="T491" s="1266">
        <v>7</v>
      </c>
    </row>
    <row r="492" spans="1:20">
      <c r="A492" s="1243"/>
      <c r="B492" s="403"/>
      <c r="C492" s="1243"/>
      <c r="D492" s="403"/>
      <c r="E492" s="1243"/>
      <c r="F492" s="403"/>
      <c r="G492" s="1243"/>
      <c r="H492" s="403"/>
      <c r="I492" s="1163" t="s">
        <v>311</v>
      </c>
      <c r="J492" s="635">
        <v>3</v>
      </c>
      <c r="K492" s="1243"/>
      <c r="L492" s="1300"/>
      <c r="O492" s="1164" t="s">
        <v>315</v>
      </c>
      <c r="P492" s="1343">
        <v>0</v>
      </c>
      <c r="Q492" s="403"/>
      <c r="R492" s="1301"/>
      <c r="S492" s="1335"/>
      <c r="T492" s="1300"/>
    </row>
    <row r="493" spans="1:20">
      <c r="A493" s="445"/>
      <c r="B493" s="445"/>
      <c r="C493" s="403"/>
      <c r="D493" s="403"/>
      <c r="E493" s="403"/>
      <c r="F493" s="403"/>
      <c r="G493" s="403"/>
      <c r="H493" s="403"/>
      <c r="I493" s="445"/>
      <c r="J493" s="528"/>
      <c r="K493" s="1256"/>
      <c r="L493" s="1328"/>
      <c r="M493" s="1256"/>
      <c r="N493" s="1256"/>
      <c r="O493" s="1256"/>
      <c r="P493" s="1301"/>
      <c r="Q493" s="1337"/>
      <c r="R493" s="1338"/>
      <c r="S493" s="1256"/>
      <c r="T493" s="1301"/>
    </row>
    <row r="494" spans="1:20">
      <c r="A494" s="445"/>
      <c r="B494" s="445"/>
      <c r="C494" s="403"/>
      <c r="D494" s="403"/>
      <c r="E494" s="403"/>
      <c r="F494" s="403"/>
      <c r="G494" s="403"/>
      <c r="H494" s="403"/>
      <c r="I494" s="445"/>
      <c r="J494" s="528"/>
      <c r="K494" s="1257"/>
      <c r="L494" s="1283"/>
      <c r="M494" s="1257"/>
      <c r="N494" s="1257"/>
      <c r="O494" s="1257"/>
      <c r="P494" s="1190"/>
      <c r="Q494" s="1257"/>
      <c r="R494" s="1190"/>
      <c r="S494" s="1257"/>
      <c r="T494" s="1190"/>
    </row>
    <row r="495" spans="1:20">
      <c r="A495" s="484"/>
      <c r="B495" s="484"/>
      <c r="C495" s="484"/>
      <c r="D495" s="484"/>
      <c r="E495" s="484"/>
      <c r="F495" s="484"/>
      <c r="G495" s="484"/>
      <c r="H495" s="484"/>
      <c r="I495" s="794"/>
      <c r="J495" s="590"/>
      <c r="K495" s="1257"/>
      <c r="L495" s="1283"/>
      <c r="M495" s="1257"/>
      <c r="N495" s="1257"/>
      <c r="O495" s="1257"/>
      <c r="P495" s="1190"/>
      <c r="Q495" s="1257"/>
      <c r="R495" s="1190"/>
      <c r="S495" s="1257"/>
      <c r="T495" s="1190"/>
    </row>
    <row r="496" spans="1:20">
      <c r="A496" s="521" t="s">
        <v>294</v>
      </c>
      <c r="B496" s="521">
        <v>209</v>
      </c>
      <c r="C496" s="521" t="s">
        <v>294</v>
      </c>
      <c r="D496" s="521">
        <f>SUM(D485:D495)</f>
        <v>164</v>
      </c>
      <c r="E496" s="577" t="s">
        <v>294</v>
      </c>
      <c r="F496" s="521">
        <f>SUM(F485:F495)</f>
        <v>54</v>
      </c>
      <c r="G496" s="521" t="s">
        <v>294</v>
      </c>
      <c r="H496" s="521">
        <f>SUM(H485:H495)</f>
        <v>284</v>
      </c>
      <c r="I496" s="587" t="s">
        <v>294</v>
      </c>
      <c r="J496" s="521">
        <f>SUM(J485:J495)</f>
        <v>426</v>
      </c>
      <c r="K496" s="521" t="s">
        <v>294</v>
      </c>
      <c r="L496" s="521">
        <f>SUM(L485:L491)</f>
        <v>171</v>
      </c>
      <c r="M496" s="521" t="s">
        <v>294</v>
      </c>
      <c r="N496" s="521">
        <f>SUM(N485:N495)</f>
        <v>78</v>
      </c>
      <c r="O496" s="521" t="s">
        <v>294</v>
      </c>
      <c r="P496" s="521">
        <f>SUM(P485:P495)</f>
        <v>44</v>
      </c>
      <c r="Q496" s="521" t="s">
        <v>294</v>
      </c>
      <c r="R496" s="521">
        <f>SUM(R485:R490)</f>
        <v>64</v>
      </c>
      <c r="S496" s="521" t="s">
        <v>294</v>
      </c>
      <c r="T496" s="521">
        <f>SUM(T485:T491)</f>
        <v>89</v>
      </c>
    </row>
    <row r="497" spans="1:20">
      <c r="A497" s="1517">
        <v>3813.13</v>
      </c>
      <c r="B497" s="1517"/>
      <c r="C497" s="1517">
        <v>2783.87</v>
      </c>
      <c r="D497" s="1517"/>
      <c r="E497" s="1517">
        <v>1001.65</v>
      </c>
      <c r="F497" s="1518"/>
      <c r="G497" s="1518">
        <v>4847.37</v>
      </c>
      <c r="H497" s="1518"/>
      <c r="I497" s="1517">
        <v>9122.77</v>
      </c>
      <c r="J497" s="1517"/>
      <c r="K497" s="1519">
        <v>3844</v>
      </c>
      <c r="L497" s="1517"/>
      <c r="M497" s="1515">
        <v>1408</v>
      </c>
      <c r="N497" s="1516"/>
      <c r="O497" s="1515">
        <v>586</v>
      </c>
      <c r="P497" s="1516"/>
      <c r="Q497" s="1515">
        <v>1694</v>
      </c>
      <c r="R497" s="1516"/>
      <c r="S497" s="1515">
        <v>1669</v>
      </c>
      <c r="T497" s="1516"/>
    </row>
    <row r="499" spans="1:20">
      <c r="A499" s="404" t="s">
        <v>295</v>
      </c>
      <c r="B499" s="403">
        <f>B496+D496+F496+H496+J496</f>
        <v>1137</v>
      </c>
      <c r="C499" s="404" t="s">
        <v>296</v>
      </c>
      <c r="D499" s="415">
        <f>A497+C497+E497+G497+I497</f>
        <v>21568.79</v>
      </c>
    </row>
    <row r="500" spans="1:20">
      <c r="A500" s="404" t="s">
        <v>297</v>
      </c>
      <c r="B500" s="403">
        <f>SUM(L496,N496,P496,R496,T496)</f>
        <v>446</v>
      </c>
      <c r="C500" s="404" t="s">
        <v>298</v>
      </c>
      <c r="D500" s="1006">
        <f>SUM(K497,M497,O497,Q497,S497)</f>
        <v>9201</v>
      </c>
    </row>
    <row r="501" spans="1:20">
      <c r="A501" s="404" t="s">
        <v>299</v>
      </c>
      <c r="B501" s="403">
        <f>B499+B500</f>
        <v>1583</v>
      </c>
      <c r="C501" s="404" t="s">
        <v>299</v>
      </c>
      <c r="D501" s="415">
        <f>D499+D500</f>
        <v>30769.79</v>
      </c>
    </row>
    <row r="503" spans="1:20">
      <c r="A503" s="1520" t="s">
        <v>431</v>
      </c>
      <c r="B503" s="1521"/>
      <c r="C503" s="1521"/>
      <c r="D503" s="1521"/>
      <c r="E503" s="1521"/>
      <c r="F503" s="1521"/>
      <c r="G503" s="1521"/>
      <c r="H503" s="1521"/>
      <c r="I503" s="1521"/>
      <c r="J503" s="1521"/>
      <c r="K503" s="1521"/>
      <c r="L503" s="1521"/>
      <c r="M503" s="1521"/>
      <c r="N503" s="1521"/>
      <c r="O503" s="1521"/>
      <c r="P503" s="1521"/>
      <c r="Q503" s="1521"/>
      <c r="R503" s="1521"/>
      <c r="S503" s="1521"/>
      <c r="T503" s="1521"/>
    </row>
    <row r="504" spans="1:20">
      <c r="A504" s="1521"/>
      <c r="B504" s="1521"/>
      <c r="C504" s="1521"/>
      <c r="D504" s="1521"/>
      <c r="E504" s="1521"/>
      <c r="F504" s="1521"/>
      <c r="G504" s="1521"/>
      <c r="H504" s="1521"/>
      <c r="I504" s="1521"/>
      <c r="J504" s="1521"/>
      <c r="K504" s="1521"/>
      <c r="L504" s="1521"/>
      <c r="M504" s="1521"/>
      <c r="N504" s="1521"/>
      <c r="O504" s="1521"/>
      <c r="P504" s="1521"/>
      <c r="Q504" s="1521"/>
      <c r="R504" s="1521"/>
      <c r="S504" s="1521"/>
      <c r="T504" s="1521"/>
    </row>
    <row r="505" spans="1:20" ht="18">
      <c r="A505" s="1522" t="s">
        <v>54</v>
      </c>
      <c r="B505" s="1522"/>
      <c r="C505" s="1522" t="s">
        <v>277</v>
      </c>
      <c r="D505" s="1522"/>
      <c r="E505" s="1522" t="s">
        <v>278</v>
      </c>
      <c r="F505" s="1522"/>
      <c r="G505" s="1522" t="s">
        <v>279</v>
      </c>
      <c r="H505" s="1522"/>
      <c r="I505" s="1522" t="s">
        <v>280</v>
      </c>
      <c r="J505" s="1522"/>
      <c r="K505" s="1522" t="s">
        <v>281</v>
      </c>
      <c r="L505" s="1522"/>
      <c r="M505" s="1522" t="s">
        <v>282</v>
      </c>
      <c r="N505" s="1522"/>
      <c r="O505" s="1522" t="s">
        <v>283</v>
      </c>
      <c r="P505" s="1522"/>
      <c r="Q505" s="1522" t="s">
        <v>284</v>
      </c>
      <c r="R505" s="1522"/>
      <c r="S505" s="1522" t="s">
        <v>36</v>
      </c>
      <c r="T505" s="1522"/>
    </row>
    <row r="506" spans="1:20" ht="24">
      <c r="A506" s="1163" t="s">
        <v>426</v>
      </c>
      <c r="B506" s="452">
        <v>17</v>
      </c>
      <c r="C506" s="1163" t="s">
        <v>426</v>
      </c>
      <c r="D506" s="452">
        <v>24</v>
      </c>
      <c r="E506" s="1163" t="s">
        <v>426</v>
      </c>
      <c r="F506" s="452">
        <v>7</v>
      </c>
      <c r="G506" s="1163" t="s">
        <v>426</v>
      </c>
      <c r="H506" s="452">
        <v>29</v>
      </c>
      <c r="I506" s="1163" t="s">
        <v>426</v>
      </c>
      <c r="J506" s="545">
        <v>41</v>
      </c>
      <c r="K506" s="1339">
        <v>200</v>
      </c>
      <c r="L506" s="1335">
        <v>24</v>
      </c>
      <c r="M506" s="1339">
        <v>200</v>
      </c>
      <c r="N506" s="1243">
        <v>15</v>
      </c>
      <c r="O506" s="1341">
        <v>200</v>
      </c>
      <c r="P506" s="1243">
        <v>7</v>
      </c>
      <c r="Q506" s="1339">
        <v>200</v>
      </c>
      <c r="R506" s="1335">
        <v>18</v>
      </c>
      <c r="S506" s="1339">
        <v>200</v>
      </c>
      <c r="T506" s="1335">
        <v>17</v>
      </c>
    </row>
    <row r="507" spans="1:20">
      <c r="A507" s="1355">
        <v>200</v>
      </c>
      <c r="B507" s="452">
        <v>25</v>
      </c>
      <c r="C507" s="1355">
        <v>200</v>
      </c>
      <c r="D507" s="452">
        <v>23</v>
      </c>
      <c r="E507" s="1355">
        <v>200</v>
      </c>
      <c r="F507" s="452">
        <v>22</v>
      </c>
      <c r="G507" s="1355">
        <v>200</v>
      </c>
      <c r="H507" s="452">
        <v>39</v>
      </c>
      <c r="I507" s="1355">
        <v>200</v>
      </c>
      <c r="J507" s="545">
        <v>43</v>
      </c>
      <c r="K507" s="1339">
        <v>9.99</v>
      </c>
      <c r="L507" s="1335">
        <v>1</v>
      </c>
      <c r="M507" s="1339">
        <v>9.99</v>
      </c>
      <c r="N507" s="1335">
        <v>7</v>
      </c>
      <c r="O507" s="1341">
        <v>9.99</v>
      </c>
      <c r="P507" s="1335">
        <v>1</v>
      </c>
      <c r="Q507" s="1347">
        <v>9.99</v>
      </c>
      <c r="R507" s="1335">
        <v>0</v>
      </c>
      <c r="S507" s="1339">
        <v>9.99</v>
      </c>
      <c r="T507" s="1335">
        <v>7</v>
      </c>
    </row>
    <row r="508" spans="1:20" ht="15">
      <c r="A508" s="1356">
        <v>9.99</v>
      </c>
      <c r="B508" s="452">
        <v>42</v>
      </c>
      <c r="C508" s="1356">
        <v>9.99</v>
      </c>
      <c r="D508" s="452">
        <v>21</v>
      </c>
      <c r="E508" s="1356">
        <v>9.99</v>
      </c>
      <c r="F508" s="452">
        <v>9</v>
      </c>
      <c r="G508" s="1356">
        <v>9.99</v>
      </c>
      <c r="H508" s="452">
        <v>83</v>
      </c>
      <c r="I508" s="1356">
        <v>9.99</v>
      </c>
      <c r="J508" s="545">
        <v>53</v>
      </c>
      <c r="K508" s="1284" t="s">
        <v>430</v>
      </c>
      <c r="L508" s="1335">
        <v>6</v>
      </c>
      <c r="M508" s="1284" t="s">
        <v>430</v>
      </c>
      <c r="N508" s="1335">
        <v>3</v>
      </c>
      <c r="O508" s="1291" t="s">
        <v>430</v>
      </c>
      <c r="P508" s="1335">
        <v>0</v>
      </c>
      <c r="Q508" s="1291" t="s">
        <v>430</v>
      </c>
      <c r="R508" s="1300">
        <v>1</v>
      </c>
      <c r="S508" s="1292" t="s">
        <v>430</v>
      </c>
      <c r="T508" s="1335">
        <v>2</v>
      </c>
    </row>
    <row r="509" spans="1:20">
      <c r="A509" s="1330" t="s">
        <v>429</v>
      </c>
      <c r="B509" s="453">
        <v>0</v>
      </c>
      <c r="C509" s="1330" t="s">
        <v>429</v>
      </c>
      <c r="D509" s="453">
        <v>1</v>
      </c>
      <c r="E509" s="1330" t="s">
        <v>429</v>
      </c>
      <c r="F509" s="1293">
        <v>0</v>
      </c>
      <c r="G509" s="1330" t="s">
        <v>429</v>
      </c>
      <c r="H509" s="453">
        <v>0</v>
      </c>
      <c r="I509" s="1302" t="s">
        <v>429</v>
      </c>
      <c r="J509" s="545">
        <v>3</v>
      </c>
      <c r="K509" s="1302" t="s">
        <v>315</v>
      </c>
      <c r="L509" s="1300">
        <v>2</v>
      </c>
      <c r="M509" s="1332" t="s">
        <v>315</v>
      </c>
      <c r="N509" s="1300">
        <v>2</v>
      </c>
      <c r="O509" s="1330" t="s">
        <v>315</v>
      </c>
      <c r="P509" s="1300">
        <v>0</v>
      </c>
      <c r="Q509" s="1302" t="s">
        <v>315</v>
      </c>
      <c r="R509" s="1335">
        <v>10</v>
      </c>
      <c r="S509" s="1302" t="s">
        <v>315</v>
      </c>
      <c r="T509" s="1350">
        <v>10</v>
      </c>
    </row>
    <row r="510" spans="1:20" ht="15">
      <c r="A510" s="1329" t="s">
        <v>315</v>
      </c>
      <c r="B510" s="1218">
        <v>10</v>
      </c>
      <c r="C510" s="1329" t="s">
        <v>315</v>
      </c>
      <c r="D510" s="1218">
        <v>3</v>
      </c>
      <c r="E510" s="1331" t="s">
        <v>315</v>
      </c>
      <c r="F510" s="453">
        <v>0</v>
      </c>
      <c r="G510" s="1331" t="s">
        <v>315</v>
      </c>
      <c r="H510" s="1293">
        <v>1</v>
      </c>
      <c r="I510" s="1329" t="s">
        <v>315</v>
      </c>
      <c r="J510" s="545">
        <v>28</v>
      </c>
      <c r="K510" s="1329" t="s">
        <v>421</v>
      </c>
      <c r="L510" s="1335">
        <v>0</v>
      </c>
      <c r="M510" s="1329" t="s">
        <v>421</v>
      </c>
      <c r="N510" s="1335">
        <v>4</v>
      </c>
      <c r="O510" s="1329" t="s">
        <v>421</v>
      </c>
      <c r="P510" s="1335">
        <v>3</v>
      </c>
      <c r="Q510" s="1329" t="s">
        <v>421</v>
      </c>
      <c r="R510" s="1335">
        <v>6</v>
      </c>
      <c r="S510" s="1329" t="s">
        <v>421</v>
      </c>
      <c r="T510" s="1335">
        <v>2</v>
      </c>
    </row>
    <row r="511" spans="1:20" ht="15">
      <c r="A511" s="1243"/>
      <c r="B511" s="445"/>
      <c r="C511" s="1243"/>
      <c r="D511" s="801"/>
      <c r="E511" s="1243"/>
      <c r="F511" s="801"/>
      <c r="G511" s="1243"/>
      <c r="H511" s="445"/>
      <c r="I511" s="1243"/>
      <c r="J511" s="800"/>
      <c r="K511" s="1243"/>
      <c r="L511" s="1335"/>
      <c r="M511" s="1243"/>
      <c r="N511" s="1335"/>
      <c r="O511" s="1349"/>
      <c r="P511" s="1335"/>
      <c r="Q511" s="1351"/>
      <c r="R511" s="1352"/>
      <c r="S511" s="1243"/>
      <c r="T511" s="1335"/>
    </row>
    <row r="512" spans="1:20">
      <c r="A512" s="1243"/>
      <c r="B512" s="403"/>
      <c r="C512" s="1243"/>
      <c r="D512" s="403"/>
      <c r="E512" s="1243"/>
      <c r="F512" s="403"/>
      <c r="G512" s="1243"/>
      <c r="H512" s="403"/>
      <c r="I512" s="1243"/>
      <c r="J512" s="528"/>
      <c r="K512" s="1243"/>
      <c r="L512" s="1300"/>
      <c r="M512" s="1243"/>
      <c r="N512" s="1300"/>
      <c r="O512" s="1243"/>
      <c r="P512" s="1353"/>
      <c r="Q512" s="403"/>
      <c r="R512" s="403"/>
      <c r="S512" s="1335"/>
      <c r="T512" s="1300"/>
    </row>
    <row r="513" spans="1:20">
      <c r="A513" s="1243"/>
      <c r="B513" s="403"/>
      <c r="C513" s="1243"/>
      <c r="D513" s="403"/>
      <c r="E513" s="1243"/>
      <c r="F513" s="403"/>
      <c r="G513" s="1243"/>
      <c r="H513" s="403"/>
      <c r="I513" s="1243"/>
      <c r="J513" s="528"/>
      <c r="K513" s="1243"/>
      <c r="L513" s="1300"/>
      <c r="O513" s="1243"/>
      <c r="P513" s="1354"/>
      <c r="Q513" s="403"/>
      <c r="R513" s="1301"/>
      <c r="S513" s="1335"/>
      <c r="T513" s="1300"/>
    </row>
    <row r="514" spans="1:20">
      <c r="A514" s="445"/>
      <c r="B514" s="445"/>
      <c r="C514" s="403"/>
      <c r="D514" s="403"/>
      <c r="E514" s="403"/>
      <c r="F514" s="403"/>
      <c r="G514" s="403"/>
      <c r="H514" s="403"/>
      <c r="I514" s="445"/>
      <c r="J514" s="528"/>
      <c r="K514" s="1256"/>
      <c r="L514" s="1328"/>
      <c r="M514" s="1256"/>
      <c r="N514" s="1256"/>
      <c r="O514" s="1256"/>
      <c r="P514" s="1301"/>
      <c r="Q514" s="1337"/>
      <c r="R514" s="1338"/>
      <c r="S514" s="1256"/>
      <c r="T514" s="1301"/>
    </row>
    <row r="515" spans="1:20">
      <c r="A515" s="445"/>
      <c r="B515" s="445"/>
      <c r="C515" s="403"/>
      <c r="D515" s="403"/>
      <c r="E515" s="403"/>
      <c r="F515" s="403"/>
      <c r="G515" s="403"/>
      <c r="H515" s="403"/>
      <c r="I515" s="445"/>
      <c r="J515" s="528"/>
      <c r="K515" s="1256"/>
      <c r="L515" s="1328"/>
      <c r="M515" s="1256"/>
      <c r="N515" s="1256"/>
      <c r="O515" s="1256"/>
      <c r="P515" s="1301"/>
      <c r="Q515" s="1256"/>
      <c r="R515" s="1301"/>
      <c r="S515" s="1256"/>
      <c r="T515" s="1301"/>
    </row>
    <row r="516" spans="1:20">
      <c r="A516" s="484"/>
      <c r="B516" s="484"/>
      <c r="C516" s="484"/>
      <c r="D516" s="484"/>
      <c r="E516" s="484"/>
      <c r="F516" s="484"/>
      <c r="G516" s="484"/>
      <c r="H516" s="484"/>
      <c r="I516" s="794"/>
      <c r="J516" s="590"/>
      <c r="K516" s="1257"/>
      <c r="L516" s="1283"/>
      <c r="M516" s="1257"/>
      <c r="N516" s="1257"/>
      <c r="O516" s="1257"/>
      <c r="P516" s="1190"/>
      <c r="Q516" s="1257"/>
      <c r="R516" s="1190"/>
      <c r="S516" s="1257"/>
      <c r="T516" s="1190"/>
    </row>
    <row r="517" spans="1:20">
      <c r="A517" s="521" t="s">
        <v>294</v>
      </c>
      <c r="B517" s="521">
        <v>94</v>
      </c>
      <c r="C517" s="521" t="s">
        <v>294</v>
      </c>
      <c r="D517" s="521">
        <f>SUM(D506:D516)</f>
        <v>72</v>
      </c>
      <c r="E517" s="577" t="s">
        <v>294</v>
      </c>
      <c r="F517" s="521">
        <f>SUM(F506:F516)</f>
        <v>38</v>
      </c>
      <c r="G517" s="521" t="s">
        <v>294</v>
      </c>
      <c r="H517" s="521">
        <f>SUM(H506:H516)</f>
        <v>152</v>
      </c>
      <c r="I517" s="587" t="s">
        <v>294</v>
      </c>
      <c r="J517" s="521">
        <f>SUM(J506:J516)</f>
        <v>168</v>
      </c>
      <c r="K517" s="521" t="s">
        <v>294</v>
      </c>
      <c r="L517" s="521">
        <f>SUM(L506:L512)</f>
        <v>33</v>
      </c>
      <c r="M517" s="521" t="s">
        <v>294</v>
      </c>
      <c r="N517" s="521">
        <f>SUM(N506:N516)</f>
        <v>31</v>
      </c>
      <c r="O517" s="521" t="s">
        <v>294</v>
      </c>
      <c r="P517" s="521">
        <f>SUM(P506:P516)</f>
        <v>11</v>
      </c>
      <c r="Q517" s="521" t="s">
        <v>294</v>
      </c>
      <c r="R517" s="521">
        <f>SUM(R506:R511)</f>
        <v>35</v>
      </c>
      <c r="S517" s="521" t="s">
        <v>294</v>
      </c>
      <c r="T517" s="521">
        <f>SUM(T506:T512)</f>
        <v>38</v>
      </c>
    </row>
    <row r="518" spans="1:20">
      <c r="A518" s="1517">
        <v>1124.5899999999999</v>
      </c>
      <c r="B518" s="1517"/>
      <c r="C518" s="1517">
        <v>581.04</v>
      </c>
      <c r="D518" s="1517"/>
      <c r="E518" s="1517">
        <v>200.88</v>
      </c>
      <c r="F518" s="1518"/>
      <c r="G518" s="1518">
        <v>1245.05</v>
      </c>
      <c r="H518" s="1518"/>
      <c r="I518" s="1517">
        <v>2349.42</v>
      </c>
      <c r="J518" s="1517"/>
      <c r="K518" s="1519">
        <v>330</v>
      </c>
      <c r="L518" s="1517"/>
      <c r="M518" s="1515">
        <v>360</v>
      </c>
      <c r="N518" s="1516"/>
      <c r="O518" s="1515">
        <v>85</v>
      </c>
      <c r="P518" s="1516"/>
      <c r="Q518" s="1515">
        <v>490</v>
      </c>
      <c r="R518" s="1516"/>
      <c r="S518" s="1515">
        <v>520</v>
      </c>
      <c r="T518" s="1516"/>
    </row>
    <row r="520" spans="1:20">
      <c r="A520" s="404" t="s">
        <v>295</v>
      </c>
      <c r="B520" s="403">
        <f>B517+D517+F517+H517+J517</f>
        <v>524</v>
      </c>
      <c r="C520" s="404" t="s">
        <v>296</v>
      </c>
      <c r="D520" s="415">
        <f>A518+C518+E518+G518+I518</f>
        <v>5500.98</v>
      </c>
    </row>
    <row r="521" spans="1:20">
      <c r="A521" s="404" t="s">
        <v>297</v>
      </c>
      <c r="B521" s="403">
        <f>SUM(L517,N517,P517,R517,T517)</f>
        <v>148</v>
      </c>
      <c r="C521" s="404" t="s">
        <v>298</v>
      </c>
      <c r="D521" s="1006">
        <f>SUM(K518,M518,O518,Q518,S518)</f>
        <v>1785</v>
      </c>
    </row>
    <row r="522" spans="1:20">
      <c r="A522" s="404" t="s">
        <v>299</v>
      </c>
      <c r="B522" s="403">
        <f>B520+B521</f>
        <v>672</v>
      </c>
      <c r="C522" s="404" t="s">
        <v>299</v>
      </c>
      <c r="D522" s="415">
        <f>D520+D521</f>
        <v>7285.98</v>
      </c>
    </row>
    <row r="524" spans="1:20">
      <c r="A524" s="1520" t="s">
        <v>432</v>
      </c>
      <c r="B524" s="1521"/>
      <c r="C524" s="1521"/>
      <c r="D524" s="1521"/>
      <c r="E524" s="1521"/>
      <c r="F524" s="1521"/>
      <c r="G524" s="1521"/>
      <c r="H524" s="1521"/>
      <c r="I524" s="1521"/>
      <c r="J524" s="1521"/>
      <c r="K524" s="1521"/>
      <c r="L524" s="1521"/>
      <c r="M524" s="1521"/>
      <c r="N524" s="1521"/>
      <c r="O524" s="1521"/>
      <c r="P524" s="1521"/>
      <c r="Q524" s="1521"/>
      <c r="R524" s="1521"/>
      <c r="S524" s="1521"/>
      <c r="T524" s="1521"/>
    </row>
    <row r="525" spans="1:20">
      <c r="A525" s="1521"/>
      <c r="B525" s="1521"/>
      <c r="C525" s="1521"/>
      <c r="D525" s="1521"/>
      <c r="E525" s="1521"/>
      <c r="F525" s="1521"/>
      <c r="G525" s="1521"/>
      <c r="H525" s="1521"/>
      <c r="I525" s="1521"/>
      <c r="J525" s="1521"/>
      <c r="K525" s="1521"/>
      <c r="L525" s="1521"/>
      <c r="M525" s="1521"/>
      <c r="N525" s="1521"/>
      <c r="O525" s="1521"/>
      <c r="P525" s="1521"/>
      <c r="Q525" s="1521"/>
      <c r="R525" s="1521"/>
      <c r="S525" s="1521"/>
      <c r="T525" s="1521"/>
    </row>
    <row r="526" spans="1:20" ht="18">
      <c r="A526" s="1522" t="s">
        <v>54</v>
      </c>
      <c r="B526" s="1522"/>
      <c r="C526" s="1522" t="s">
        <v>277</v>
      </c>
      <c r="D526" s="1522"/>
      <c r="E526" s="1522" t="s">
        <v>278</v>
      </c>
      <c r="F526" s="1522"/>
      <c r="G526" s="1522" t="s">
        <v>279</v>
      </c>
      <c r="H526" s="1522"/>
      <c r="I526" s="1522" t="s">
        <v>280</v>
      </c>
      <c r="J526" s="1522"/>
      <c r="K526" s="1522" t="s">
        <v>281</v>
      </c>
      <c r="L526" s="1522"/>
      <c r="M526" s="1522" t="s">
        <v>282</v>
      </c>
      <c r="N526" s="1522"/>
      <c r="O526" s="1522" t="s">
        <v>283</v>
      </c>
      <c r="P526" s="1522"/>
      <c r="Q526" s="1522" t="s">
        <v>284</v>
      </c>
      <c r="R526" s="1522"/>
      <c r="S526" s="1522" t="s">
        <v>36</v>
      </c>
      <c r="T526" s="1522"/>
    </row>
    <row r="527" spans="1:20">
      <c r="A527" s="1358" t="s">
        <v>433</v>
      </c>
      <c r="B527" s="445">
        <v>41</v>
      </c>
      <c r="C527" s="1358" t="s">
        <v>433</v>
      </c>
      <c r="D527" s="445">
        <v>20</v>
      </c>
      <c r="E527" s="1358" t="s">
        <v>433</v>
      </c>
      <c r="F527" s="445">
        <v>12</v>
      </c>
      <c r="G527" s="1358" t="s">
        <v>433</v>
      </c>
      <c r="H527" s="445">
        <v>47</v>
      </c>
      <c r="I527" s="1358" t="s">
        <v>433</v>
      </c>
      <c r="J527" s="1259">
        <v>21</v>
      </c>
      <c r="K527" s="1358" t="s">
        <v>433</v>
      </c>
      <c r="L527" s="1335">
        <v>23</v>
      </c>
      <c r="M527" s="1358" t="s">
        <v>433</v>
      </c>
      <c r="N527" s="1243">
        <v>5</v>
      </c>
      <c r="O527" s="1358" t="s">
        <v>433</v>
      </c>
      <c r="P527" s="1243">
        <v>5</v>
      </c>
      <c r="Q527" s="1358" t="s">
        <v>433</v>
      </c>
      <c r="R527" s="1335">
        <v>19</v>
      </c>
      <c r="S527" s="1358" t="s">
        <v>433</v>
      </c>
      <c r="T527" s="1335">
        <v>18</v>
      </c>
    </row>
    <row r="528" spans="1:20">
      <c r="A528" s="1358" t="s">
        <v>434</v>
      </c>
      <c r="B528" s="445">
        <v>39</v>
      </c>
      <c r="C528" s="1358" t="s">
        <v>434</v>
      </c>
      <c r="D528" s="445">
        <v>15</v>
      </c>
      <c r="E528" s="1358" t="s">
        <v>434</v>
      </c>
      <c r="F528" s="445">
        <v>19</v>
      </c>
      <c r="G528" s="1358" t="s">
        <v>434</v>
      </c>
      <c r="H528" s="445">
        <v>45</v>
      </c>
      <c r="I528" s="1358" t="s">
        <v>434</v>
      </c>
      <c r="J528" s="1259">
        <v>39</v>
      </c>
      <c r="K528" s="1358" t="s">
        <v>434</v>
      </c>
      <c r="L528" s="1335">
        <v>13</v>
      </c>
      <c r="M528" s="1358" t="s">
        <v>434</v>
      </c>
      <c r="N528" s="1335">
        <v>10</v>
      </c>
      <c r="O528" s="1358" t="s">
        <v>434</v>
      </c>
      <c r="P528" s="1335">
        <v>5</v>
      </c>
      <c r="Q528" s="1358" t="s">
        <v>434</v>
      </c>
      <c r="R528" s="1335">
        <v>13</v>
      </c>
      <c r="S528" s="1358" t="s">
        <v>434</v>
      </c>
      <c r="T528" s="1335">
        <v>22</v>
      </c>
    </row>
    <row r="529" spans="1:20" ht="15">
      <c r="A529" s="1258" t="s">
        <v>435</v>
      </c>
      <c r="B529" s="445">
        <v>5</v>
      </c>
      <c r="C529" s="1258" t="s">
        <v>435</v>
      </c>
      <c r="D529" s="445">
        <v>1</v>
      </c>
      <c r="E529" s="1258" t="s">
        <v>435</v>
      </c>
      <c r="F529" s="445">
        <v>1</v>
      </c>
      <c r="G529" s="1258" t="s">
        <v>435</v>
      </c>
      <c r="H529" s="445">
        <v>1</v>
      </c>
      <c r="I529" s="1258" t="s">
        <v>435</v>
      </c>
      <c r="J529" s="1259">
        <v>4</v>
      </c>
      <c r="K529" s="1258" t="s">
        <v>435</v>
      </c>
      <c r="L529" s="1335">
        <v>6</v>
      </c>
      <c r="M529" s="1258" t="s">
        <v>435</v>
      </c>
      <c r="N529" s="1335">
        <v>7</v>
      </c>
      <c r="O529" s="1258" t="s">
        <v>435</v>
      </c>
      <c r="P529" s="1335">
        <v>1</v>
      </c>
      <c r="Q529" s="1258" t="s">
        <v>435</v>
      </c>
      <c r="R529" s="1300">
        <v>3</v>
      </c>
      <c r="S529" s="1258" t="s">
        <v>435</v>
      </c>
      <c r="T529" s="1335">
        <v>3</v>
      </c>
    </row>
    <row r="530" spans="1:20">
      <c r="A530" s="1359" t="s">
        <v>381</v>
      </c>
      <c r="B530" s="445">
        <v>12</v>
      </c>
      <c r="C530" s="1359" t="s">
        <v>381</v>
      </c>
      <c r="D530" s="445">
        <v>2</v>
      </c>
      <c r="E530" s="1359" t="s">
        <v>381</v>
      </c>
      <c r="F530" s="801">
        <v>4</v>
      </c>
      <c r="G530" s="1359" t="s">
        <v>381</v>
      </c>
      <c r="H530" s="445">
        <v>13</v>
      </c>
      <c r="I530" s="1359" t="s">
        <v>381</v>
      </c>
      <c r="J530" s="1259">
        <v>6</v>
      </c>
      <c r="K530" s="1359" t="s">
        <v>381</v>
      </c>
      <c r="L530" s="1300">
        <v>4</v>
      </c>
      <c r="M530" s="1359" t="s">
        <v>381</v>
      </c>
      <c r="N530" s="1300">
        <v>2</v>
      </c>
      <c r="O530" s="1359" t="s">
        <v>381</v>
      </c>
      <c r="P530" s="1300">
        <v>2</v>
      </c>
      <c r="Q530" s="1359" t="s">
        <v>381</v>
      </c>
      <c r="R530" s="1335">
        <v>4</v>
      </c>
      <c r="S530" s="1359" t="s">
        <v>381</v>
      </c>
      <c r="T530" s="1350">
        <v>4</v>
      </c>
    </row>
    <row r="531" spans="1:20" ht="15">
      <c r="A531" s="1349" t="s">
        <v>436</v>
      </c>
      <c r="B531" s="801">
        <v>0</v>
      </c>
      <c r="C531" s="1349" t="s">
        <v>436</v>
      </c>
      <c r="D531" s="801">
        <v>0</v>
      </c>
      <c r="E531" s="1349" t="s">
        <v>436</v>
      </c>
      <c r="F531" s="445">
        <v>2</v>
      </c>
      <c r="G531" s="1349" t="s">
        <v>436</v>
      </c>
      <c r="H531" s="801">
        <v>4</v>
      </c>
      <c r="I531" s="1349" t="s">
        <v>436</v>
      </c>
      <c r="J531" s="1259">
        <v>1</v>
      </c>
      <c r="K531" s="1349" t="s">
        <v>436</v>
      </c>
      <c r="L531" s="1335">
        <v>4</v>
      </c>
      <c r="M531" s="1349" t="s">
        <v>436</v>
      </c>
      <c r="N531" s="1335">
        <v>2</v>
      </c>
      <c r="O531" s="1349" t="s">
        <v>436</v>
      </c>
      <c r="P531" s="1335">
        <v>0</v>
      </c>
      <c r="Q531" s="1349" t="s">
        <v>436</v>
      </c>
      <c r="R531" s="1335">
        <v>5</v>
      </c>
      <c r="S531" s="1349" t="s">
        <v>436</v>
      </c>
      <c r="T531" s="1335">
        <v>1</v>
      </c>
    </row>
    <row r="532" spans="1:20">
      <c r="A532" s="1243" t="s">
        <v>367</v>
      </c>
      <c r="B532" s="445">
        <v>17</v>
      </c>
      <c r="C532" s="1243" t="s">
        <v>367</v>
      </c>
      <c r="D532" s="801">
        <v>13</v>
      </c>
      <c r="E532" s="1243" t="s">
        <v>367</v>
      </c>
      <c r="F532" s="801">
        <v>6</v>
      </c>
      <c r="G532" s="1243" t="s">
        <v>367</v>
      </c>
      <c r="H532" s="445">
        <v>55</v>
      </c>
      <c r="I532" s="1243" t="s">
        <v>367</v>
      </c>
      <c r="J532" s="800">
        <v>87</v>
      </c>
      <c r="K532" s="1243" t="s">
        <v>367</v>
      </c>
      <c r="L532" s="1335">
        <v>47</v>
      </c>
      <c r="M532" s="1243" t="s">
        <v>367</v>
      </c>
      <c r="N532" s="1335">
        <v>10</v>
      </c>
      <c r="O532" s="1243" t="s">
        <v>367</v>
      </c>
      <c r="P532" s="1335">
        <v>39</v>
      </c>
      <c r="Q532" s="1243" t="s">
        <v>367</v>
      </c>
      <c r="R532" s="1352">
        <v>8</v>
      </c>
      <c r="S532" s="1243" t="s">
        <v>367</v>
      </c>
      <c r="T532" s="1335">
        <v>30</v>
      </c>
    </row>
    <row r="533" spans="1:20">
      <c r="A533" s="1243" t="s">
        <v>352</v>
      </c>
      <c r="B533" s="403">
        <v>4</v>
      </c>
      <c r="C533" s="1243" t="s">
        <v>352</v>
      </c>
      <c r="D533" s="403">
        <v>1</v>
      </c>
      <c r="E533" s="1243" t="s">
        <v>352</v>
      </c>
      <c r="F533" s="403">
        <v>1</v>
      </c>
      <c r="G533" s="1243" t="s">
        <v>352</v>
      </c>
      <c r="H533" s="403">
        <v>8</v>
      </c>
      <c r="I533" s="1243" t="s">
        <v>352</v>
      </c>
      <c r="J533" s="528">
        <v>5</v>
      </c>
      <c r="K533" s="1243" t="s">
        <v>352</v>
      </c>
      <c r="L533" s="1300">
        <v>5</v>
      </c>
      <c r="M533" s="1243" t="s">
        <v>352</v>
      </c>
      <c r="N533" s="1300">
        <v>3</v>
      </c>
      <c r="O533" s="1243" t="s">
        <v>352</v>
      </c>
      <c r="P533" s="1353">
        <v>2</v>
      </c>
      <c r="Q533" s="1243" t="s">
        <v>352</v>
      </c>
      <c r="R533" s="403">
        <v>7</v>
      </c>
      <c r="S533" s="1243" t="s">
        <v>352</v>
      </c>
      <c r="T533" s="1300">
        <v>5</v>
      </c>
    </row>
    <row r="534" spans="1:20">
      <c r="A534" s="1243" t="s">
        <v>387</v>
      </c>
      <c r="B534" s="403">
        <v>93</v>
      </c>
      <c r="C534" s="1243" t="s">
        <v>387</v>
      </c>
      <c r="D534" s="403">
        <v>113</v>
      </c>
      <c r="E534" s="1243" t="s">
        <v>387</v>
      </c>
      <c r="F534" s="403">
        <v>38</v>
      </c>
      <c r="G534" s="1243" t="s">
        <v>387</v>
      </c>
      <c r="H534" s="403">
        <v>317</v>
      </c>
      <c r="I534" s="1243" t="s">
        <v>387</v>
      </c>
      <c r="J534" s="528">
        <v>350</v>
      </c>
      <c r="K534" s="1243" t="s">
        <v>387</v>
      </c>
      <c r="L534" s="1300">
        <v>168</v>
      </c>
      <c r="M534" s="1243" t="s">
        <v>387</v>
      </c>
      <c r="N534" s="402">
        <v>110</v>
      </c>
      <c r="O534" s="1243" t="s">
        <v>387</v>
      </c>
      <c r="P534" s="1354">
        <v>120</v>
      </c>
      <c r="Q534" s="1243" t="s">
        <v>387</v>
      </c>
      <c r="R534" s="1301">
        <v>90</v>
      </c>
      <c r="S534" s="1243" t="s">
        <v>387</v>
      </c>
      <c r="T534" s="1300">
        <v>150</v>
      </c>
    </row>
    <row r="535" spans="1:20">
      <c r="A535" s="1256" t="s">
        <v>437</v>
      </c>
      <c r="B535" s="445">
        <v>16</v>
      </c>
      <c r="C535" s="1256" t="s">
        <v>437</v>
      </c>
      <c r="D535" s="403">
        <v>6</v>
      </c>
      <c r="E535" s="1256" t="s">
        <v>437</v>
      </c>
      <c r="F535" s="403">
        <v>10</v>
      </c>
      <c r="G535" s="1256" t="s">
        <v>437</v>
      </c>
      <c r="H535" s="403">
        <v>8</v>
      </c>
      <c r="I535" s="1256" t="s">
        <v>437</v>
      </c>
      <c r="J535" s="528">
        <v>26</v>
      </c>
      <c r="K535" s="1256" t="s">
        <v>437</v>
      </c>
      <c r="L535" s="1328">
        <v>20</v>
      </c>
      <c r="M535" s="1256" t="s">
        <v>437</v>
      </c>
      <c r="N535" s="1256">
        <v>10</v>
      </c>
      <c r="O535" s="1256" t="s">
        <v>437</v>
      </c>
      <c r="P535" s="1301">
        <v>0</v>
      </c>
      <c r="Q535" s="1256" t="s">
        <v>437</v>
      </c>
      <c r="R535" s="1338"/>
      <c r="S535" s="1256" t="s">
        <v>437</v>
      </c>
      <c r="T535" s="1301">
        <v>22</v>
      </c>
    </row>
    <row r="536" spans="1:20">
      <c r="A536" s="1256" t="s">
        <v>344</v>
      </c>
      <c r="B536" s="445">
        <v>49</v>
      </c>
      <c r="C536" s="1256" t="s">
        <v>344</v>
      </c>
      <c r="D536" s="403">
        <v>31</v>
      </c>
      <c r="E536" s="1256" t="s">
        <v>344</v>
      </c>
      <c r="F536" s="403">
        <v>18</v>
      </c>
      <c r="G536" s="1256" t="s">
        <v>344</v>
      </c>
      <c r="H536" s="403">
        <v>68</v>
      </c>
      <c r="I536" s="1256" t="s">
        <v>344</v>
      </c>
      <c r="J536" s="528">
        <v>91</v>
      </c>
      <c r="K536" s="1256" t="s">
        <v>344</v>
      </c>
      <c r="L536" s="1328">
        <v>37</v>
      </c>
      <c r="M536" s="1256" t="s">
        <v>344</v>
      </c>
      <c r="N536" s="1256">
        <v>5</v>
      </c>
      <c r="O536" s="1256" t="s">
        <v>344</v>
      </c>
      <c r="P536" s="1301">
        <v>22</v>
      </c>
      <c r="Q536" s="1256" t="s">
        <v>344</v>
      </c>
      <c r="R536" s="1301">
        <v>16</v>
      </c>
      <c r="S536" s="1256" t="s">
        <v>344</v>
      </c>
      <c r="T536" s="1301">
        <v>20</v>
      </c>
    </row>
    <row r="537" spans="1:20">
      <c r="A537" s="1256" t="s">
        <v>315</v>
      </c>
      <c r="B537" s="445">
        <v>24</v>
      </c>
      <c r="C537" s="1256" t="s">
        <v>315</v>
      </c>
      <c r="D537" s="403">
        <v>0</v>
      </c>
      <c r="E537" s="1256" t="s">
        <v>315</v>
      </c>
      <c r="F537" s="403">
        <v>9</v>
      </c>
      <c r="G537" s="1256" t="s">
        <v>315</v>
      </c>
      <c r="H537" s="403" t="s">
        <v>438</v>
      </c>
      <c r="I537" s="1256" t="s">
        <v>315</v>
      </c>
      <c r="J537" s="528">
        <v>84</v>
      </c>
      <c r="K537" s="1256" t="s">
        <v>315</v>
      </c>
      <c r="L537" s="1328">
        <v>0</v>
      </c>
      <c r="M537" s="1256" t="s">
        <v>439</v>
      </c>
      <c r="N537" s="1256">
        <v>4</v>
      </c>
      <c r="O537" s="1256" t="s">
        <v>315</v>
      </c>
      <c r="P537" s="1301">
        <v>0</v>
      </c>
      <c r="Q537" s="1256" t="s">
        <v>315</v>
      </c>
      <c r="R537" s="1301">
        <v>7</v>
      </c>
      <c r="S537" s="1256" t="s">
        <v>315</v>
      </c>
      <c r="T537" s="1301">
        <v>14</v>
      </c>
    </row>
    <row r="538" spans="1:20">
      <c r="A538" s="1257" t="s">
        <v>421</v>
      </c>
      <c r="B538" s="484">
        <v>78</v>
      </c>
      <c r="C538" s="1257" t="s">
        <v>421</v>
      </c>
      <c r="D538" s="484">
        <v>30</v>
      </c>
      <c r="E538" s="1257" t="s">
        <v>421</v>
      </c>
      <c r="F538" s="484">
        <v>27</v>
      </c>
      <c r="G538" s="1257" t="s">
        <v>421</v>
      </c>
      <c r="H538" s="484">
        <v>56</v>
      </c>
      <c r="I538" s="1257" t="s">
        <v>421</v>
      </c>
      <c r="J538" s="590">
        <v>112</v>
      </c>
      <c r="K538" s="1257" t="s">
        <v>421</v>
      </c>
      <c r="L538" s="1283">
        <v>31</v>
      </c>
      <c r="M538" s="1257" t="s">
        <v>421</v>
      </c>
      <c r="N538" s="1257">
        <v>28</v>
      </c>
      <c r="O538" s="1257" t="s">
        <v>421</v>
      </c>
      <c r="P538" s="1190">
        <v>6</v>
      </c>
      <c r="Q538" s="1257" t="s">
        <v>421</v>
      </c>
      <c r="R538" s="1190">
        <v>17</v>
      </c>
      <c r="S538" s="1257" t="s">
        <v>421</v>
      </c>
      <c r="T538" s="1190">
        <v>52</v>
      </c>
    </row>
    <row r="539" spans="1:20">
      <c r="A539" s="521" t="s">
        <v>294</v>
      </c>
      <c r="B539" s="521">
        <v>378</v>
      </c>
      <c r="C539" s="521" t="s">
        <v>294</v>
      </c>
      <c r="D539" s="521">
        <f>SUM(D527:D538)</f>
        <v>232</v>
      </c>
      <c r="E539" s="577" t="s">
        <v>294</v>
      </c>
      <c r="F539" s="521">
        <f>SUM(F527:F538)</f>
        <v>147</v>
      </c>
      <c r="G539" s="521" t="s">
        <v>294</v>
      </c>
      <c r="H539" s="521">
        <f>SUM(H527:H538)</f>
        <v>622</v>
      </c>
      <c r="I539" s="587" t="s">
        <v>294</v>
      </c>
      <c r="J539" s="521">
        <v>840</v>
      </c>
      <c r="K539" s="521" t="s">
        <v>294</v>
      </c>
      <c r="L539" s="521">
        <f>SUM(L527:L538)</f>
        <v>358</v>
      </c>
      <c r="M539" s="521" t="s">
        <v>294</v>
      </c>
      <c r="N539" s="521">
        <f>SUM(N527:N538)</f>
        <v>196</v>
      </c>
      <c r="O539" s="521" t="s">
        <v>294</v>
      </c>
      <c r="P539" s="521">
        <f>SUM(P527:P538)</f>
        <v>202</v>
      </c>
      <c r="Q539" s="521" t="s">
        <v>294</v>
      </c>
      <c r="R539" s="521">
        <f>SUM(R527:R538)</f>
        <v>189</v>
      </c>
      <c r="S539" s="521" t="s">
        <v>294</v>
      </c>
      <c r="T539" s="521">
        <f>SUM(T527:T538)</f>
        <v>341</v>
      </c>
    </row>
    <row r="540" spans="1:20">
      <c r="A540" s="1517">
        <v>7350.52</v>
      </c>
      <c r="B540" s="1517"/>
      <c r="C540" s="1517">
        <v>3826.1</v>
      </c>
      <c r="D540" s="1517"/>
      <c r="E540" s="1517">
        <v>3339.46</v>
      </c>
      <c r="F540" s="1518"/>
      <c r="G540" s="1518">
        <v>13762.1</v>
      </c>
      <c r="H540" s="1518"/>
      <c r="I540" s="1517">
        <v>16677.53</v>
      </c>
      <c r="J540" s="1517"/>
      <c r="K540" s="1519">
        <v>9928</v>
      </c>
      <c r="L540" s="1517"/>
      <c r="M540" s="1515">
        <v>3690.66</v>
      </c>
      <c r="N540" s="1516"/>
      <c r="O540" s="1515">
        <v>4897</v>
      </c>
      <c r="P540" s="1516"/>
      <c r="Q540" s="1515">
        <v>5185.32</v>
      </c>
      <c r="R540" s="1516"/>
      <c r="S540" s="1515">
        <v>6648.84</v>
      </c>
      <c r="T540" s="1516"/>
    </row>
    <row r="542" spans="1:20">
      <c r="A542" s="404" t="s">
        <v>295</v>
      </c>
      <c r="B542" s="403">
        <f>B539+D539+F539+H539+J539</f>
        <v>2219</v>
      </c>
      <c r="C542" s="404" t="s">
        <v>296</v>
      </c>
      <c r="D542" s="415">
        <f>A540+C540+E540+G540+I540</f>
        <v>44955.71</v>
      </c>
    </row>
    <row r="543" spans="1:20">
      <c r="A543" s="404" t="s">
        <v>297</v>
      </c>
      <c r="B543" s="403">
        <f>SUM(L539,N539,P539,R539,T539)</f>
        <v>1286</v>
      </c>
      <c r="C543" s="404" t="s">
        <v>298</v>
      </c>
      <c r="D543" s="1006">
        <f>SUM(K540,M540,O540,Q540,S540)</f>
        <v>30349.82</v>
      </c>
    </row>
    <row r="544" spans="1:20">
      <c r="A544" s="404" t="s">
        <v>299</v>
      </c>
      <c r="B544" s="403">
        <f>B542+B543</f>
        <v>3505</v>
      </c>
      <c r="C544" s="404" t="s">
        <v>299</v>
      </c>
      <c r="D544" s="415">
        <f>D542+D543</f>
        <v>75305.53</v>
      </c>
    </row>
  </sheetData>
  <mergeCells count="525">
    <mergeCell ref="S540:T540"/>
    <mergeCell ref="A540:B540"/>
    <mergeCell ref="C540:D540"/>
    <mergeCell ref="E540:F540"/>
    <mergeCell ref="G540:H540"/>
    <mergeCell ref="I540:J540"/>
    <mergeCell ref="K540:L540"/>
    <mergeCell ref="M540:N540"/>
    <mergeCell ref="O540:P540"/>
    <mergeCell ref="Q540:R540"/>
    <mergeCell ref="A524:T525"/>
    <mergeCell ref="A526:B526"/>
    <mergeCell ref="C526:D526"/>
    <mergeCell ref="E526:F526"/>
    <mergeCell ref="G526:H526"/>
    <mergeCell ref="I526:J526"/>
    <mergeCell ref="K526:L526"/>
    <mergeCell ref="M526:N526"/>
    <mergeCell ref="O526:P526"/>
    <mergeCell ref="Q526:R526"/>
    <mergeCell ref="S526:T526"/>
    <mergeCell ref="S518:T518"/>
    <mergeCell ref="A518:B518"/>
    <mergeCell ref="C518:D518"/>
    <mergeCell ref="E518:F518"/>
    <mergeCell ref="G518:H518"/>
    <mergeCell ref="I518:J518"/>
    <mergeCell ref="K518:L518"/>
    <mergeCell ref="M518:N518"/>
    <mergeCell ref="O518:P518"/>
    <mergeCell ref="Q518:R518"/>
    <mergeCell ref="A503:T504"/>
    <mergeCell ref="A505:B505"/>
    <mergeCell ref="C505:D505"/>
    <mergeCell ref="E505:F505"/>
    <mergeCell ref="G505:H505"/>
    <mergeCell ref="I505:J505"/>
    <mergeCell ref="K505:L505"/>
    <mergeCell ref="M505:N505"/>
    <mergeCell ref="O505:P505"/>
    <mergeCell ref="Q505:R505"/>
    <mergeCell ref="S505:T505"/>
    <mergeCell ref="S497:T497"/>
    <mergeCell ref="A497:B497"/>
    <mergeCell ref="C497:D497"/>
    <mergeCell ref="E497:F497"/>
    <mergeCell ref="G497:H497"/>
    <mergeCell ref="I497:J497"/>
    <mergeCell ref="K497:L497"/>
    <mergeCell ref="M497:N497"/>
    <mergeCell ref="O497:P497"/>
    <mergeCell ref="Q497:R497"/>
    <mergeCell ref="A482:T483"/>
    <mergeCell ref="A484:B484"/>
    <mergeCell ref="C484:D484"/>
    <mergeCell ref="E484:F484"/>
    <mergeCell ref="G484:H484"/>
    <mergeCell ref="I484:J484"/>
    <mergeCell ref="K484:L484"/>
    <mergeCell ref="M484:N484"/>
    <mergeCell ref="O484:P484"/>
    <mergeCell ref="Q484:R484"/>
    <mergeCell ref="S484:T484"/>
    <mergeCell ref="S455:T455"/>
    <mergeCell ref="A455:B455"/>
    <mergeCell ref="C455:D455"/>
    <mergeCell ref="E455:F455"/>
    <mergeCell ref="G455:H455"/>
    <mergeCell ref="I455:J455"/>
    <mergeCell ref="K455:L455"/>
    <mergeCell ref="M455:N455"/>
    <mergeCell ref="O455:P455"/>
    <mergeCell ref="Q455:R455"/>
    <mergeCell ref="A440:T441"/>
    <mergeCell ref="A442:B442"/>
    <mergeCell ref="C442:D442"/>
    <mergeCell ref="E442:F442"/>
    <mergeCell ref="G442:H442"/>
    <mergeCell ref="I442:J442"/>
    <mergeCell ref="K442:L442"/>
    <mergeCell ref="M442:N442"/>
    <mergeCell ref="O442:P442"/>
    <mergeCell ref="Q442:R442"/>
    <mergeCell ref="S442:T442"/>
    <mergeCell ref="S413:T413"/>
    <mergeCell ref="A413:B413"/>
    <mergeCell ref="C413:D413"/>
    <mergeCell ref="E413:F413"/>
    <mergeCell ref="G413:H413"/>
    <mergeCell ref="I413:J413"/>
    <mergeCell ref="K413:L413"/>
    <mergeCell ref="M413:N413"/>
    <mergeCell ref="O413:P413"/>
    <mergeCell ref="Q413:R413"/>
    <mergeCell ref="A398:T399"/>
    <mergeCell ref="A400:B400"/>
    <mergeCell ref="C400:D400"/>
    <mergeCell ref="E400:F400"/>
    <mergeCell ref="G400:H400"/>
    <mergeCell ref="I400:J400"/>
    <mergeCell ref="K400:L400"/>
    <mergeCell ref="M400:N400"/>
    <mergeCell ref="O400:P400"/>
    <mergeCell ref="Q400:R400"/>
    <mergeCell ref="S400:T400"/>
    <mergeCell ref="S392:T392"/>
    <mergeCell ref="A392:B392"/>
    <mergeCell ref="C392:D392"/>
    <mergeCell ref="E392:F392"/>
    <mergeCell ref="G392:H392"/>
    <mergeCell ref="I392:J392"/>
    <mergeCell ref="K392:L392"/>
    <mergeCell ref="M392:N392"/>
    <mergeCell ref="O392:P392"/>
    <mergeCell ref="Q392:R392"/>
    <mergeCell ref="A377:T378"/>
    <mergeCell ref="A379:B379"/>
    <mergeCell ref="C379:D379"/>
    <mergeCell ref="E379:F379"/>
    <mergeCell ref="G379:H379"/>
    <mergeCell ref="I379:J379"/>
    <mergeCell ref="K379:L379"/>
    <mergeCell ref="M379:N379"/>
    <mergeCell ref="O379:P379"/>
    <mergeCell ref="Q379:R379"/>
    <mergeCell ref="S379:T379"/>
    <mergeCell ref="S350:T350"/>
    <mergeCell ref="A350:B350"/>
    <mergeCell ref="C350:D350"/>
    <mergeCell ref="E350:F350"/>
    <mergeCell ref="G350:H350"/>
    <mergeCell ref="I350:J350"/>
    <mergeCell ref="K350:L350"/>
    <mergeCell ref="M350:N350"/>
    <mergeCell ref="O350:P350"/>
    <mergeCell ref="Q350:R350"/>
    <mergeCell ref="A335:T336"/>
    <mergeCell ref="A337:B337"/>
    <mergeCell ref="C337:D337"/>
    <mergeCell ref="E337:F337"/>
    <mergeCell ref="G337:H337"/>
    <mergeCell ref="I337:J337"/>
    <mergeCell ref="K337:L337"/>
    <mergeCell ref="M337:N337"/>
    <mergeCell ref="O337:P337"/>
    <mergeCell ref="Q337:R337"/>
    <mergeCell ref="S337:T337"/>
    <mergeCell ref="S329:T329"/>
    <mergeCell ref="A329:B329"/>
    <mergeCell ref="C329:D329"/>
    <mergeCell ref="E329:F329"/>
    <mergeCell ref="G329:H329"/>
    <mergeCell ref="I329:J329"/>
    <mergeCell ref="K329:L329"/>
    <mergeCell ref="M329:N329"/>
    <mergeCell ref="O329:P329"/>
    <mergeCell ref="Q329:R329"/>
    <mergeCell ref="A314:T315"/>
    <mergeCell ref="A316:B316"/>
    <mergeCell ref="C316:D316"/>
    <mergeCell ref="E316:F316"/>
    <mergeCell ref="G316:H316"/>
    <mergeCell ref="I316:J316"/>
    <mergeCell ref="K316:L316"/>
    <mergeCell ref="M316:N316"/>
    <mergeCell ref="O316:P316"/>
    <mergeCell ref="Q316:R316"/>
    <mergeCell ref="S316:T316"/>
    <mergeCell ref="S308:T308"/>
    <mergeCell ref="A308:B308"/>
    <mergeCell ref="C308:D308"/>
    <mergeCell ref="E308:F308"/>
    <mergeCell ref="G308:H308"/>
    <mergeCell ref="I308:J308"/>
    <mergeCell ref="K308:L308"/>
    <mergeCell ref="M308:N308"/>
    <mergeCell ref="O308:P308"/>
    <mergeCell ref="Q308:R308"/>
    <mergeCell ref="A293:T294"/>
    <mergeCell ref="A295:B295"/>
    <mergeCell ref="C295:D295"/>
    <mergeCell ref="E295:F295"/>
    <mergeCell ref="G295:H295"/>
    <mergeCell ref="I295:J295"/>
    <mergeCell ref="K295:L295"/>
    <mergeCell ref="M295:N295"/>
    <mergeCell ref="O295:P295"/>
    <mergeCell ref="Q295:R295"/>
    <mergeCell ref="S295:T295"/>
    <mergeCell ref="S223:T223"/>
    <mergeCell ref="A223:B223"/>
    <mergeCell ref="C223:D223"/>
    <mergeCell ref="E223:F223"/>
    <mergeCell ref="G223:H223"/>
    <mergeCell ref="I223:J223"/>
    <mergeCell ref="K223:L223"/>
    <mergeCell ref="M223:N223"/>
    <mergeCell ref="O223:P223"/>
    <mergeCell ref="Q223:R223"/>
    <mergeCell ref="A208:T209"/>
    <mergeCell ref="A210:B210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S210:T210"/>
    <mergeCell ref="S202:T202"/>
    <mergeCell ref="A202:B202"/>
    <mergeCell ref="C202:D202"/>
    <mergeCell ref="E202:F202"/>
    <mergeCell ref="G202:H202"/>
    <mergeCell ref="I202:J202"/>
    <mergeCell ref="K202:L202"/>
    <mergeCell ref="M202:N202"/>
    <mergeCell ref="O202:P202"/>
    <mergeCell ref="Q202:R202"/>
    <mergeCell ref="A187:T188"/>
    <mergeCell ref="A189:B189"/>
    <mergeCell ref="C189:D189"/>
    <mergeCell ref="E189:F189"/>
    <mergeCell ref="G189:H189"/>
    <mergeCell ref="I189:J189"/>
    <mergeCell ref="K189:L189"/>
    <mergeCell ref="M189:N189"/>
    <mergeCell ref="O189:P189"/>
    <mergeCell ref="Q189:R189"/>
    <mergeCell ref="S189:T189"/>
    <mergeCell ref="K109:L109"/>
    <mergeCell ref="M109:N109"/>
    <mergeCell ref="O109:P109"/>
    <mergeCell ref="Q109:R109"/>
    <mergeCell ref="S109:T109"/>
    <mergeCell ref="A109:B109"/>
    <mergeCell ref="C109:D109"/>
    <mergeCell ref="E109:F109"/>
    <mergeCell ref="G109:H109"/>
    <mergeCell ref="I109:J109"/>
    <mergeCell ref="A90:T91"/>
    <mergeCell ref="A92:B92"/>
    <mergeCell ref="C92:D92"/>
    <mergeCell ref="E92:F92"/>
    <mergeCell ref="G92:H92"/>
    <mergeCell ref="I92:J92"/>
    <mergeCell ref="K92:L92"/>
    <mergeCell ref="M92:N92"/>
    <mergeCell ref="O92:P92"/>
    <mergeCell ref="Q92:R92"/>
    <mergeCell ref="S92:T92"/>
    <mergeCell ref="K83:L83"/>
    <mergeCell ref="M83:N83"/>
    <mergeCell ref="O83:P83"/>
    <mergeCell ref="Q83:R83"/>
    <mergeCell ref="S83:T83"/>
    <mergeCell ref="A83:B83"/>
    <mergeCell ref="C83:D83"/>
    <mergeCell ref="E83:F83"/>
    <mergeCell ref="G83:H83"/>
    <mergeCell ref="I83:J83"/>
    <mergeCell ref="A64:T65"/>
    <mergeCell ref="A66:B66"/>
    <mergeCell ref="C66:D66"/>
    <mergeCell ref="E66:F66"/>
    <mergeCell ref="G66:H66"/>
    <mergeCell ref="I66:J66"/>
    <mergeCell ref="K66:L66"/>
    <mergeCell ref="M66:N66"/>
    <mergeCell ref="O66:P66"/>
    <mergeCell ref="Q66:R66"/>
    <mergeCell ref="S66:T66"/>
    <mergeCell ref="K57:L57"/>
    <mergeCell ref="M57:N57"/>
    <mergeCell ref="O57:P57"/>
    <mergeCell ref="Q57:R57"/>
    <mergeCell ref="S57:T57"/>
    <mergeCell ref="A57:B57"/>
    <mergeCell ref="C57:D57"/>
    <mergeCell ref="E57:F57"/>
    <mergeCell ref="G57:H57"/>
    <mergeCell ref="I57:J57"/>
    <mergeCell ref="A43:T44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A3:B3"/>
    <mergeCell ref="C3:D3"/>
    <mergeCell ref="E3:F3"/>
    <mergeCell ref="A1:T2"/>
    <mergeCell ref="S3:T3"/>
    <mergeCell ref="G3:H3"/>
    <mergeCell ref="I3:J3"/>
    <mergeCell ref="K3:L3"/>
    <mergeCell ref="M3:N3"/>
    <mergeCell ref="O3:P3"/>
    <mergeCell ref="Q3:R3"/>
    <mergeCell ref="M15:N15"/>
    <mergeCell ref="O15:P15"/>
    <mergeCell ref="Q15:R15"/>
    <mergeCell ref="S15:T15"/>
    <mergeCell ref="A15:B15"/>
    <mergeCell ref="C15:D15"/>
    <mergeCell ref="E15:F15"/>
    <mergeCell ref="G15:H15"/>
    <mergeCell ref="I15:J15"/>
    <mergeCell ref="K15:L15"/>
    <mergeCell ref="A22:T23"/>
    <mergeCell ref="A24:B24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S36:T36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A116:T117"/>
    <mergeCell ref="A118:B118"/>
    <mergeCell ref="C118:D118"/>
    <mergeCell ref="E118:F118"/>
    <mergeCell ref="G118:H118"/>
    <mergeCell ref="I118:J118"/>
    <mergeCell ref="K118:L118"/>
    <mergeCell ref="M118:N118"/>
    <mergeCell ref="O118:P118"/>
    <mergeCell ref="Q118:R118"/>
    <mergeCell ref="S118:T118"/>
    <mergeCell ref="S135:T135"/>
    <mergeCell ref="A135:B135"/>
    <mergeCell ref="C135:D135"/>
    <mergeCell ref="E135:F135"/>
    <mergeCell ref="G135:H135"/>
    <mergeCell ref="I135:J135"/>
    <mergeCell ref="K135:L135"/>
    <mergeCell ref="M135:N135"/>
    <mergeCell ref="O135:P135"/>
    <mergeCell ref="Q135:R135"/>
    <mergeCell ref="A142:T143"/>
    <mergeCell ref="A144:B144"/>
    <mergeCell ref="C144:D144"/>
    <mergeCell ref="E144:F144"/>
    <mergeCell ref="G144:H144"/>
    <mergeCell ref="I144:J144"/>
    <mergeCell ref="K144:L144"/>
    <mergeCell ref="M144:N144"/>
    <mergeCell ref="O144:P144"/>
    <mergeCell ref="Q144:R144"/>
    <mergeCell ref="S144:T144"/>
    <mergeCell ref="S159:T159"/>
    <mergeCell ref="A159:B159"/>
    <mergeCell ref="C159:D159"/>
    <mergeCell ref="E159:F159"/>
    <mergeCell ref="G159:H159"/>
    <mergeCell ref="I159:J159"/>
    <mergeCell ref="K159:L159"/>
    <mergeCell ref="M159:N159"/>
    <mergeCell ref="O159:P159"/>
    <mergeCell ref="Q159:R159"/>
    <mergeCell ref="A166:T167"/>
    <mergeCell ref="A168:B168"/>
    <mergeCell ref="C168:D168"/>
    <mergeCell ref="E168:F168"/>
    <mergeCell ref="G168:H168"/>
    <mergeCell ref="I168:J168"/>
    <mergeCell ref="K168:L168"/>
    <mergeCell ref="M168:N168"/>
    <mergeCell ref="O168:P168"/>
    <mergeCell ref="Q168:R168"/>
    <mergeCell ref="S168:T168"/>
    <mergeCell ref="S181:T181"/>
    <mergeCell ref="A181:B181"/>
    <mergeCell ref="C181:D181"/>
    <mergeCell ref="E181:F181"/>
    <mergeCell ref="G181:H181"/>
    <mergeCell ref="I181:J181"/>
    <mergeCell ref="K181:L181"/>
    <mergeCell ref="M181:N181"/>
    <mergeCell ref="O181:P181"/>
    <mergeCell ref="Q181:R181"/>
    <mergeCell ref="A229:T230"/>
    <mergeCell ref="A231:B231"/>
    <mergeCell ref="C231:D231"/>
    <mergeCell ref="E231:F231"/>
    <mergeCell ref="G231:H231"/>
    <mergeCell ref="I231:J231"/>
    <mergeCell ref="K231:L231"/>
    <mergeCell ref="M231:N231"/>
    <mergeCell ref="O231:P231"/>
    <mergeCell ref="Q231:R231"/>
    <mergeCell ref="S231:T231"/>
    <mergeCell ref="S244:T244"/>
    <mergeCell ref="A244:B244"/>
    <mergeCell ref="C244:D244"/>
    <mergeCell ref="E244:F244"/>
    <mergeCell ref="G244:H244"/>
    <mergeCell ref="I244:J244"/>
    <mergeCell ref="K244:L244"/>
    <mergeCell ref="M244:N244"/>
    <mergeCell ref="O244:P244"/>
    <mergeCell ref="Q244:R244"/>
    <mergeCell ref="A250:T251"/>
    <mergeCell ref="A252:B252"/>
    <mergeCell ref="C252:D252"/>
    <mergeCell ref="E252:F252"/>
    <mergeCell ref="G252:H252"/>
    <mergeCell ref="I252:J252"/>
    <mergeCell ref="K252:L252"/>
    <mergeCell ref="M252:N252"/>
    <mergeCell ref="O252:P252"/>
    <mergeCell ref="Q252:R252"/>
    <mergeCell ref="S252:T252"/>
    <mergeCell ref="S265:T265"/>
    <mergeCell ref="A265:B265"/>
    <mergeCell ref="C265:D265"/>
    <mergeCell ref="E265:F265"/>
    <mergeCell ref="G265:H265"/>
    <mergeCell ref="I265:J265"/>
    <mergeCell ref="K265:L265"/>
    <mergeCell ref="M265:N265"/>
    <mergeCell ref="O265:P265"/>
    <mergeCell ref="Q265:R265"/>
    <mergeCell ref="A271:T272"/>
    <mergeCell ref="A273:B273"/>
    <mergeCell ref="C273:D273"/>
    <mergeCell ref="E273:F273"/>
    <mergeCell ref="G273:H273"/>
    <mergeCell ref="I273:J273"/>
    <mergeCell ref="K273:L273"/>
    <mergeCell ref="M273:N273"/>
    <mergeCell ref="O273:P273"/>
    <mergeCell ref="Q273:R273"/>
    <mergeCell ref="S273:T273"/>
    <mergeCell ref="S286:T286"/>
    <mergeCell ref="A286:B286"/>
    <mergeCell ref="C286:D286"/>
    <mergeCell ref="E286:F286"/>
    <mergeCell ref="G286:H286"/>
    <mergeCell ref="I286:J286"/>
    <mergeCell ref="K286:L286"/>
    <mergeCell ref="M286:N286"/>
    <mergeCell ref="O286:P286"/>
    <mergeCell ref="Q286:R286"/>
    <mergeCell ref="A356:T357"/>
    <mergeCell ref="A371:B371"/>
    <mergeCell ref="S358:T358"/>
    <mergeCell ref="Q358:R358"/>
    <mergeCell ref="O358:P358"/>
    <mergeCell ref="M358:N358"/>
    <mergeCell ref="K358:L358"/>
    <mergeCell ref="I358:J358"/>
    <mergeCell ref="G358:H358"/>
    <mergeCell ref="E358:F358"/>
    <mergeCell ref="C358:D358"/>
    <mergeCell ref="A358:B358"/>
    <mergeCell ref="S371:T371"/>
    <mergeCell ref="Q371:R371"/>
    <mergeCell ref="O371:P371"/>
    <mergeCell ref="M371:N371"/>
    <mergeCell ref="K371:L371"/>
    <mergeCell ref="I371:J371"/>
    <mergeCell ref="G371:H371"/>
    <mergeCell ref="E371:F371"/>
    <mergeCell ref="C371:D371"/>
    <mergeCell ref="A419:T420"/>
    <mergeCell ref="A421:B421"/>
    <mergeCell ref="A434:B434"/>
    <mergeCell ref="C434:D434"/>
    <mergeCell ref="E434:F434"/>
    <mergeCell ref="G434:H434"/>
    <mergeCell ref="I434:J434"/>
    <mergeCell ref="K434:L434"/>
    <mergeCell ref="M434:N434"/>
    <mergeCell ref="O434:P434"/>
    <mergeCell ref="Q434:R434"/>
    <mergeCell ref="S434:T434"/>
    <mergeCell ref="C421:D421"/>
    <mergeCell ref="E421:F421"/>
    <mergeCell ref="G421:H421"/>
    <mergeCell ref="I421:J421"/>
    <mergeCell ref="K421:L421"/>
    <mergeCell ref="M421:N421"/>
    <mergeCell ref="O421:P421"/>
    <mergeCell ref="Q421:R421"/>
    <mergeCell ref="S421:T421"/>
    <mergeCell ref="A461:T462"/>
    <mergeCell ref="A463:B463"/>
    <mergeCell ref="C463:D463"/>
    <mergeCell ref="E463:F463"/>
    <mergeCell ref="G463:H463"/>
    <mergeCell ref="I463:J463"/>
    <mergeCell ref="K463:L463"/>
    <mergeCell ref="M463:N463"/>
    <mergeCell ref="O463:P463"/>
    <mergeCell ref="Q463:R463"/>
    <mergeCell ref="S463:T463"/>
    <mergeCell ref="S476:T476"/>
    <mergeCell ref="A476:B476"/>
    <mergeCell ref="C476:D476"/>
    <mergeCell ref="E476:F476"/>
    <mergeCell ref="G476:H476"/>
    <mergeCell ref="I476:J476"/>
    <mergeCell ref="K476:L476"/>
    <mergeCell ref="M476:N476"/>
    <mergeCell ref="O476:P476"/>
    <mergeCell ref="Q476:R47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217B-5831-479D-AA0A-7641EA119E12}">
  <sheetPr>
    <pageSetUpPr fitToPage="1"/>
  </sheetPr>
  <dimension ref="A1:L850"/>
  <sheetViews>
    <sheetView topLeftCell="A836" workbookViewId="0">
      <selection activeCell="G857" sqref="G857"/>
    </sheetView>
  </sheetViews>
  <sheetFormatPr defaultColWidth="9.140625" defaultRowHeight="15"/>
  <cols>
    <col min="1" max="1" width="20.28515625" style="271" customWidth="1"/>
    <col min="2" max="2" width="24.85546875" style="271" bestFit="1" customWidth="1"/>
    <col min="3" max="3" width="19.28515625" style="271" customWidth="1"/>
    <col min="4" max="11" width="18.5703125" style="271" customWidth="1"/>
    <col min="12" max="12" width="22.7109375" style="851" bestFit="1" customWidth="1"/>
  </cols>
  <sheetData>
    <row r="1" spans="1:11" ht="25.5">
      <c r="A1" s="1568" t="s">
        <v>440</v>
      </c>
      <c r="B1" s="1568"/>
      <c r="C1" s="1568"/>
      <c r="D1" s="1568"/>
      <c r="E1" s="1568"/>
      <c r="F1" s="1568"/>
      <c r="G1" s="1568"/>
      <c r="H1" s="1568"/>
      <c r="I1" s="1568"/>
      <c r="J1" s="1568"/>
      <c r="K1" s="1568"/>
    </row>
    <row r="2" spans="1:11" ht="31.5">
      <c r="A2" s="391" t="s">
        <v>441</v>
      </c>
      <c r="B2" s="392" t="s">
        <v>442</v>
      </c>
      <c r="C2" s="392" t="s">
        <v>443</v>
      </c>
      <c r="D2" s="395" t="s">
        <v>444</v>
      </c>
      <c r="E2" s="395" t="s">
        <v>41</v>
      </c>
      <c r="F2" s="395" t="s">
        <v>42</v>
      </c>
      <c r="G2" s="395" t="s">
        <v>43</v>
      </c>
      <c r="H2" s="395" t="s">
        <v>44</v>
      </c>
      <c r="I2" s="395" t="s">
        <v>45</v>
      </c>
      <c r="J2" s="395" t="s">
        <v>46</v>
      </c>
      <c r="K2" s="456" t="s">
        <v>51</v>
      </c>
    </row>
    <row r="3" spans="1:11">
      <c r="A3" s="1531" t="s">
        <v>445</v>
      </c>
      <c r="B3" s="387" t="s">
        <v>446</v>
      </c>
      <c r="C3" s="387" t="s">
        <v>59</v>
      </c>
      <c r="D3" s="1573" t="s">
        <v>447</v>
      </c>
      <c r="E3" s="1540"/>
      <c r="F3" s="1540"/>
      <c r="G3" s="1540"/>
      <c r="H3" s="1540"/>
      <c r="I3" s="1540"/>
      <c r="J3" s="1574"/>
      <c r="K3" s="394">
        <v>656</v>
      </c>
    </row>
    <row r="4" spans="1:11" ht="30">
      <c r="A4" s="1531"/>
      <c r="B4" s="387" t="s">
        <v>448</v>
      </c>
      <c r="C4" s="387" t="s">
        <v>449</v>
      </c>
      <c r="D4" s="1544" t="s">
        <v>450</v>
      </c>
      <c r="E4" s="1543"/>
      <c r="F4" s="1543"/>
      <c r="G4" s="1543"/>
      <c r="H4" s="1543"/>
      <c r="I4" s="1543"/>
      <c r="J4" s="1575"/>
      <c r="K4" s="394" t="s">
        <v>19</v>
      </c>
    </row>
    <row r="5" spans="1:11" ht="30">
      <c r="A5" s="1531"/>
      <c r="B5" s="387" t="s">
        <v>451</v>
      </c>
      <c r="C5" s="387" t="s">
        <v>449</v>
      </c>
      <c r="D5" s="388"/>
      <c r="E5" s="388"/>
      <c r="F5" s="388"/>
      <c r="G5" s="388"/>
      <c r="H5" s="388" t="s">
        <v>452</v>
      </c>
      <c r="I5" s="388" t="s">
        <v>452</v>
      </c>
      <c r="J5" s="388" t="s">
        <v>452</v>
      </c>
      <c r="K5" s="394">
        <v>5</v>
      </c>
    </row>
    <row r="6" spans="1:11">
      <c r="A6" s="1532"/>
      <c r="B6" s="389" t="s">
        <v>52</v>
      </c>
      <c r="C6" s="389" t="s">
        <v>52</v>
      </c>
      <c r="D6" s="389" t="s">
        <v>52</v>
      </c>
      <c r="E6" s="389" t="s">
        <v>52</v>
      </c>
      <c r="F6" s="389" t="s">
        <v>52</v>
      </c>
      <c r="G6" s="389" t="s">
        <v>52</v>
      </c>
      <c r="H6" s="396" t="s">
        <v>52</v>
      </c>
      <c r="I6" s="389" t="s">
        <v>52</v>
      </c>
      <c r="J6" s="389" t="s">
        <v>52</v>
      </c>
      <c r="K6" s="401" t="s">
        <v>52</v>
      </c>
    </row>
    <row r="7" spans="1:11" ht="30">
      <c r="A7" s="1531" t="s">
        <v>453</v>
      </c>
      <c r="B7" s="387" t="s">
        <v>448</v>
      </c>
      <c r="C7" s="387" t="s">
        <v>454</v>
      </c>
      <c r="D7" s="1549" t="s">
        <v>455</v>
      </c>
      <c r="E7" s="1538"/>
      <c r="F7" s="1538"/>
      <c r="G7" s="1538"/>
      <c r="H7" s="1538"/>
      <c r="I7" s="1538"/>
      <c r="J7" s="1561"/>
      <c r="K7" s="394" t="s">
        <v>19</v>
      </c>
    </row>
    <row r="8" spans="1:11" ht="30">
      <c r="A8" s="1531"/>
      <c r="B8" s="387" t="s">
        <v>448</v>
      </c>
      <c r="C8" s="387" t="s">
        <v>454</v>
      </c>
      <c r="D8" s="1549" t="s">
        <v>456</v>
      </c>
      <c r="E8" s="1538"/>
      <c r="F8" s="1538"/>
      <c r="G8" s="1538"/>
      <c r="H8" s="1538"/>
      <c r="I8" s="1538"/>
      <c r="J8" s="1561"/>
      <c r="K8" s="394" t="s">
        <v>19</v>
      </c>
    </row>
    <row r="9" spans="1:11" ht="30">
      <c r="A9" s="1531"/>
      <c r="B9" s="387" t="s">
        <v>448</v>
      </c>
      <c r="C9" s="387" t="s">
        <v>454</v>
      </c>
      <c r="D9" s="1549" t="s">
        <v>457</v>
      </c>
      <c r="E9" s="1538"/>
      <c r="F9" s="1538"/>
      <c r="G9" s="1538"/>
      <c r="H9" s="1538"/>
      <c r="I9" s="1538"/>
      <c r="J9" s="1561"/>
      <c r="K9" s="394">
        <v>541</v>
      </c>
    </row>
    <row r="10" spans="1:11">
      <c r="A10" s="1532"/>
      <c r="B10" s="389" t="s">
        <v>52</v>
      </c>
      <c r="C10" s="389" t="s">
        <v>52</v>
      </c>
      <c r="D10" s="389" t="s">
        <v>52</v>
      </c>
      <c r="E10" s="389" t="s">
        <v>52</v>
      </c>
      <c r="F10" s="389" t="s">
        <v>52</v>
      </c>
      <c r="G10" s="389" t="s">
        <v>52</v>
      </c>
      <c r="H10" s="389" t="s">
        <v>52</v>
      </c>
      <c r="I10" s="389" t="s">
        <v>52</v>
      </c>
      <c r="J10" s="389" t="s">
        <v>52</v>
      </c>
      <c r="K10" s="401" t="s">
        <v>52</v>
      </c>
    </row>
    <row r="11" spans="1:11" ht="30">
      <c r="A11" s="1531" t="s">
        <v>458</v>
      </c>
      <c r="B11" s="387" t="s">
        <v>459</v>
      </c>
      <c r="C11" s="387" t="s">
        <v>59</v>
      </c>
      <c r="D11" s="1549" t="s">
        <v>460</v>
      </c>
      <c r="E11" s="1538"/>
      <c r="F11" s="1538"/>
      <c r="G11" s="1538"/>
      <c r="H11" s="1538"/>
      <c r="I11" s="1538"/>
      <c r="J11" s="1561"/>
      <c r="K11" s="394">
        <v>179</v>
      </c>
    </row>
    <row r="12" spans="1:11" ht="30">
      <c r="A12" s="1531"/>
      <c r="B12" s="387" t="s">
        <v>461</v>
      </c>
      <c r="C12" s="387" t="s">
        <v>59</v>
      </c>
      <c r="D12" s="1549" t="s">
        <v>462</v>
      </c>
      <c r="E12" s="1538"/>
      <c r="F12" s="1538"/>
      <c r="G12" s="1538"/>
      <c r="H12" s="1538"/>
      <c r="I12" s="1538"/>
      <c r="J12" s="1561"/>
      <c r="K12" s="394" t="s">
        <v>19</v>
      </c>
    </row>
    <row r="13" spans="1:11" ht="30">
      <c r="A13" s="1531"/>
      <c r="B13" s="387" t="s">
        <v>461</v>
      </c>
      <c r="C13" s="387" t="s">
        <v>59</v>
      </c>
      <c r="D13" s="1549" t="s">
        <v>463</v>
      </c>
      <c r="E13" s="1538"/>
      <c r="F13" s="1538"/>
      <c r="G13" s="1538"/>
      <c r="H13" s="1538"/>
      <c r="I13" s="1538"/>
      <c r="J13" s="1561"/>
      <c r="K13" s="394" t="s">
        <v>19</v>
      </c>
    </row>
    <row r="14" spans="1:11" ht="30">
      <c r="A14" s="1531"/>
      <c r="B14" s="387" t="s">
        <v>459</v>
      </c>
      <c r="C14" s="387" t="s">
        <v>59</v>
      </c>
      <c r="D14" s="1549" t="s">
        <v>464</v>
      </c>
      <c r="E14" s="1538"/>
      <c r="F14" s="1538"/>
      <c r="G14" s="1538"/>
      <c r="H14" s="1538"/>
      <c r="I14" s="1538"/>
      <c r="J14" s="1561"/>
      <c r="K14" s="394" t="s">
        <v>19</v>
      </c>
    </row>
    <row r="15" spans="1:11">
      <c r="A15" s="1550" t="s">
        <v>465</v>
      </c>
      <c r="B15" s="389"/>
      <c r="C15" s="389"/>
      <c r="D15" s="389"/>
      <c r="E15" s="389"/>
      <c r="F15" s="389"/>
      <c r="G15" s="389"/>
      <c r="H15" s="389"/>
      <c r="I15" s="389"/>
      <c r="J15" s="389"/>
      <c r="K15" s="401"/>
    </row>
    <row r="16" spans="1:11">
      <c r="A16" s="1550"/>
      <c r="B16" s="389"/>
      <c r="C16" s="389"/>
      <c r="D16" s="389"/>
      <c r="E16" s="389"/>
      <c r="F16" s="389"/>
      <c r="G16" s="389"/>
      <c r="H16" s="389"/>
      <c r="I16" s="389"/>
      <c r="J16" s="389"/>
      <c r="K16" s="401"/>
    </row>
    <row r="17" spans="1:11">
      <c r="A17" s="1550"/>
      <c r="B17" s="389"/>
      <c r="C17" s="389"/>
      <c r="D17" s="389"/>
      <c r="E17" s="389"/>
      <c r="F17" s="389"/>
      <c r="G17" s="389"/>
      <c r="H17" s="389"/>
      <c r="I17" s="389"/>
      <c r="J17" s="389"/>
      <c r="K17" s="401"/>
    </row>
    <row r="18" spans="1:11">
      <c r="A18" s="1550"/>
      <c r="B18" s="389"/>
      <c r="C18" s="389"/>
      <c r="D18" s="389"/>
      <c r="E18" s="389"/>
      <c r="F18" s="389"/>
      <c r="G18" s="389"/>
      <c r="H18" s="389"/>
      <c r="I18" s="389"/>
      <c r="J18" s="389"/>
      <c r="K18" s="401"/>
    </row>
    <row r="19" spans="1:11" ht="30">
      <c r="A19" s="1531" t="s">
        <v>466</v>
      </c>
      <c r="B19" s="387" t="s">
        <v>467</v>
      </c>
      <c r="C19" s="387" t="s">
        <v>468</v>
      </c>
      <c r="D19" s="1549" t="s">
        <v>469</v>
      </c>
      <c r="E19" s="1538"/>
      <c r="F19" s="1538"/>
      <c r="G19" s="1538"/>
      <c r="H19" s="1538"/>
      <c r="I19" s="1538"/>
      <c r="J19" s="1561"/>
      <c r="K19" s="394" t="s">
        <v>19</v>
      </c>
    </row>
    <row r="20" spans="1:11">
      <c r="A20" s="1531"/>
      <c r="B20" s="389"/>
      <c r="C20" s="389"/>
      <c r="D20" s="389"/>
      <c r="E20" s="389"/>
      <c r="F20" s="389"/>
      <c r="G20" s="389"/>
      <c r="H20" s="389"/>
      <c r="I20" s="389"/>
      <c r="J20" s="389"/>
      <c r="K20" s="401" t="s">
        <v>52</v>
      </c>
    </row>
    <row r="21" spans="1:11">
      <c r="A21" s="1531"/>
      <c r="B21" s="389"/>
      <c r="C21" s="389"/>
      <c r="D21" s="397"/>
      <c r="E21" s="397"/>
      <c r="F21" s="397"/>
      <c r="G21" s="397"/>
      <c r="H21" s="397"/>
      <c r="I21" s="397"/>
      <c r="J21" s="397"/>
      <c r="K21" s="401" t="s">
        <v>52</v>
      </c>
    </row>
    <row r="22" spans="1:11">
      <c r="A22" s="1532"/>
      <c r="B22" s="389"/>
      <c r="C22" s="398"/>
      <c r="D22" s="399"/>
      <c r="E22" s="399"/>
      <c r="F22" s="399"/>
      <c r="G22" s="399"/>
      <c r="H22" s="399"/>
      <c r="I22" s="399"/>
      <c r="J22" s="399"/>
      <c r="K22" s="401" t="s">
        <v>52</v>
      </c>
    </row>
    <row r="23" spans="1:11" ht="45">
      <c r="A23" s="1531" t="s">
        <v>470</v>
      </c>
      <c r="B23" s="387" t="s">
        <v>467</v>
      </c>
      <c r="C23" s="387" t="s">
        <v>59</v>
      </c>
      <c r="D23" s="388" t="s">
        <v>471</v>
      </c>
      <c r="E23" s="388" t="s">
        <v>472</v>
      </c>
      <c r="F23" s="388" t="s">
        <v>473</v>
      </c>
      <c r="G23" s="388" t="s">
        <v>474</v>
      </c>
      <c r="H23" s="388" t="s">
        <v>474</v>
      </c>
      <c r="I23" s="388" t="s">
        <v>475</v>
      </c>
      <c r="J23" s="388" t="s">
        <v>474</v>
      </c>
      <c r="K23" s="394" t="s">
        <v>52</v>
      </c>
    </row>
    <row r="24" spans="1:11" ht="30">
      <c r="A24" s="1531"/>
      <c r="B24" s="387" t="s">
        <v>467</v>
      </c>
      <c r="C24" s="387" t="s">
        <v>59</v>
      </c>
      <c r="D24" s="388" t="s">
        <v>476</v>
      </c>
      <c r="E24" s="388" t="s">
        <v>476</v>
      </c>
      <c r="F24" s="388" t="s">
        <v>476</v>
      </c>
      <c r="G24" s="388" t="s">
        <v>476</v>
      </c>
      <c r="H24" s="388" t="s">
        <v>476</v>
      </c>
      <c r="I24" s="388" t="s">
        <v>476</v>
      </c>
      <c r="J24" s="388" t="s">
        <v>476</v>
      </c>
      <c r="K24" s="394" t="s">
        <v>477</v>
      </c>
    </row>
    <row r="25" spans="1:11">
      <c r="A25" s="1531"/>
      <c r="B25" s="389" t="s">
        <v>52</v>
      </c>
      <c r="C25" s="389" t="s">
        <v>52</v>
      </c>
      <c r="D25" s="389" t="s">
        <v>52</v>
      </c>
      <c r="E25" s="389" t="s">
        <v>52</v>
      </c>
      <c r="F25" s="389" t="s">
        <v>52</v>
      </c>
      <c r="G25" s="389" t="s">
        <v>52</v>
      </c>
      <c r="H25" s="389" t="s">
        <v>52</v>
      </c>
      <c r="I25" s="389" t="s">
        <v>52</v>
      </c>
      <c r="J25" s="389" t="s">
        <v>52</v>
      </c>
      <c r="K25" s="401" t="s">
        <v>52</v>
      </c>
    </row>
    <row r="26" spans="1:11">
      <c r="A26" s="1532"/>
      <c r="B26" s="389" t="s">
        <v>52</v>
      </c>
      <c r="C26" s="389" t="s">
        <v>52</v>
      </c>
      <c r="D26" s="389" t="s">
        <v>52</v>
      </c>
      <c r="E26" s="389" t="s">
        <v>52</v>
      </c>
      <c r="F26" s="389" t="s">
        <v>52</v>
      </c>
      <c r="G26" s="389" t="s">
        <v>52</v>
      </c>
      <c r="H26" s="389" t="s">
        <v>52</v>
      </c>
      <c r="I26" s="389" t="s">
        <v>52</v>
      </c>
      <c r="J26" s="389" t="s">
        <v>52</v>
      </c>
      <c r="K26" s="401" t="s">
        <v>52</v>
      </c>
    </row>
    <row r="27" spans="1:11" ht="30">
      <c r="A27" s="1531" t="s">
        <v>478</v>
      </c>
      <c r="B27" s="387" t="s">
        <v>461</v>
      </c>
      <c r="C27" s="387" t="s">
        <v>59</v>
      </c>
      <c r="D27" s="1570" t="s">
        <v>70</v>
      </c>
      <c r="E27" s="1571"/>
      <c r="F27" s="1571"/>
      <c r="G27" s="1571"/>
      <c r="H27" s="1571"/>
      <c r="I27" s="1571"/>
      <c r="J27" s="1572"/>
      <c r="K27" s="394">
        <v>302</v>
      </c>
    </row>
    <row r="28" spans="1:11" ht="30">
      <c r="A28" s="1531"/>
      <c r="B28" s="387" t="s">
        <v>461</v>
      </c>
      <c r="C28" s="387" t="s">
        <v>59</v>
      </c>
      <c r="D28" s="1570" t="s">
        <v>142</v>
      </c>
      <c r="E28" s="1571"/>
      <c r="F28" s="1571"/>
      <c r="G28" s="1571"/>
      <c r="H28" s="1571"/>
      <c r="I28" s="1571"/>
      <c r="J28" s="1572"/>
      <c r="K28" s="394" t="s">
        <v>479</v>
      </c>
    </row>
    <row r="29" spans="1:11" ht="30">
      <c r="A29" s="1531"/>
      <c r="B29" s="387" t="s">
        <v>459</v>
      </c>
      <c r="C29" s="387" t="s">
        <v>59</v>
      </c>
      <c r="D29" s="1570" t="s">
        <v>143</v>
      </c>
      <c r="E29" s="1571"/>
      <c r="F29" s="1571"/>
      <c r="G29" s="1571"/>
      <c r="H29" s="1571"/>
      <c r="I29" s="1571"/>
      <c r="J29" s="1572"/>
      <c r="K29" s="394">
        <v>98</v>
      </c>
    </row>
    <row r="30" spans="1:11">
      <c r="A30" s="1532"/>
      <c r="B30" s="389" t="s">
        <v>52</v>
      </c>
      <c r="C30" s="389" t="s">
        <v>52</v>
      </c>
      <c r="D30" s="389" t="s">
        <v>52</v>
      </c>
      <c r="E30" s="389" t="s">
        <v>52</v>
      </c>
      <c r="F30" s="389" t="s">
        <v>52</v>
      </c>
      <c r="G30" s="389" t="s">
        <v>52</v>
      </c>
      <c r="H30" s="389" t="s">
        <v>52</v>
      </c>
      <c r="I30" s="389" t="s">
        <v>52</v>
      </c>
      <c r="J30" s="389" t="s">
        <v>52</v>
      </c>
      <c r="K30" s="401" t="s">
        <v>52</v>
      </c>
    </row>
    <row r="31" spans="1:11" ht="30">
      <c r="A31" s="1531" t="s">
        <v>480</v>
      </c>
      <c r="B31" s="387" t="s">
        <v>481</v>
      </c>
      <c r="C31" s="387" t="s">
        <v>482</v>
      </c>
      <c r="D31" s="1570" t="s">
        <v>147</v>
      </c>
      <c r="E31" s="1571"/>
      <c r="F31" s="1571"/>
      <c r="G31" s="1571"/>
      <c r="H31" s="1571"/>
      <c r="I31" s="1571"/>
      <c r="J31" s="1572"/>
      <c r="K31" s="394">
        <v>1048</v>
      </c>
    </row>
    <row r="32" spans="1:11">
      <c r="A32" s="1531"/>
      <c r="B32" s="387" t="s">
        <v>483</v>
      </c>
      <c r="C32" s="387" t="s">
        <v>59</v>
      </c>
      <c r="D32" s="1570" t="s">
        <v>148</v>
      </c>
      <c r="E32" s="1571"/>
      <c r="F32" s="1571"/>
      <c r="G32" s="1571"/>
      <c r="H32" s="1571"/>
      <c r="I32" s="1571"/>
      <c r="J32" s="1572"/>
      <c r="K32" s="394">
        <v>179</v>
      </c>
    </row>
    <row r="33" spans="1:11">
      <c r="A33" s="1531"/>
      <c r="B33" s="387" t="s">
        <v>483</v>
      </c>
      <c r="C33" s="387" t="s">
        <v>150</v>
      </c>
      <c r="D33" s="1570" t="s">
        <v>149</v>
      </c>
      <c r="E33" s="1571"/>
      <c r="F33" s="1571"/>
      <c r="G33" s="1571"/>
      <c r="H33" s="1571"/>
      <c r="I33" s="1571"/>
      <c r="J33" s="1572"/>
      <c r="K33" s="394">
        <v>84</v>
      </c>
    </row>
    <row r="34" spans="1:11" ht="30">
      <c r="A34" s="1532"/>
      <c r="B34" s="387" t="s">
        <v>459</v>
      </c>
      <c r="C34" s="387" t="s">
        <v>59</v>
      </c>
      <c r="D34" s="390"/>
      <c r="E34" s="390"/>
      <c r="F34" s="390"/>
      <c r="G34" s="390"/>
      <c r="H34" s="1570" t="s">
        <v>151</v>
      </c>
      <c r="I34" s="1571"/>
      <c r="J34" s="1572"/>
      <c r="K34" s="394">
        <v>12</v>
      </c>
    </row>
    <row r="37" spans="1:11" ht="25.5">
      <c r="A37" s="1568" t="s">
        <v>484</v>
      </c>
      <c r="B37" s="1568"/>
      <c r="C37" s="1568"/>
      <c r="D37" s="1568"/>
      <c r="E37" s="1568"/>
      <c r="F37" s="1568"/>
      <c r="G37" s="1568"/>
      <c r="H37" s="1568"/>
      <c r="I37" s="1568"/>
      <c r="J37" s="1568"/>
      <c r="K37" s="1568"/>
    </row>
    <row r="38" spans="1:11" ht="31.5">
      <c r="A38" s="391" t="s">
        <v>441</v>
      </c>
      <c r="B38" s="392" t="s">
        <v>442</v>
      </c>
      <c r="C38" s="392" t="s">
        <v>443</v>
      </c>
      <c r="D38" s="395" t="s">
        <v>444</v>
      </c>
      <c r="E38" s="395" t="s">
        <v>41</v>
      </c>
      <c r="F38" s="395" t="s">
        <v>42</v>
      </c>
      <c r="G38" s="395" t="s">
        <v>43</v>
      </c>
      <c r="H38" s="395" t="s">
        <v>44</v>
      </c>
      <c r="I38" s="395" t="s">
        <v>45</v>
      </c>
      <c r="J38" s="395" t="s">
        <v>46</v>
      </c>
      <c r="K38" s="456" t="s">
        <v>51</v>
      </c>
    </row>
    <row r="39" spans="1:11" ht="45" customHeight="1">
      <c r="A39" s="1531" t="s">
        <v>445</v>
      </c>
      <c r="B39" s="387" t="s">
        <v>48</v>
      </c>
      <c r="C39" s="416" t="s">
        <v>485</v>
      </c>
      <c r="D39" s="1534" t="s">
        <v>486</v>
      </c>
      <c r="E39" s="1534"/>
      <c r="F39" s="1534"/>
      <c r="G39" s="1534"/>
      <c r="H39" s="1534"/>
      <c r="I39" s="1534"/>
      <c r="J39" s="1534"/>
      <c r="K39" s="388" t="s">
        <v>19</v>
      </c>
    </row>
    <row r="40" spans="1:11">
      <c r="A40" s="1531"/>
      <c r="B40" s="387" t="s">
        <v>487</v>
      </c>
      <c r="C40" s="416" t="s">
        <v>485</v>
      </c>
      <c r="D40" s="1534" t="s">
        <v>488</v>
      </c>
      <c r="E40" s="1534"/>
      <c r="F40" s="1534"/>
      <c r="G40" s="1534"/>
      <c r="H40" s="1534"/>
      <c r="I40" s="1534"/>
      <c r="J40" s="1534"/>
      <c r="K40" s="388">
        <v>35</v>
      </c>
    </row>
    <row r="41" spans="1:11" ht="45" customHeight="1">
      <c r="A41" s="1531"/>
      <c r="B41" s="387" t="s">
        <v>487</v>
      </c>
      <c r="C41" s="416" t="s">
        <v>485</v>
      </c>
      <c r="D41" s="1534" t="s">
        <v>489</v>
      </c>
      <c r="E41" s="1534"/>
      <c r="F41" s="1534"/>
      <c r="G41" s="1534"/>
      <c r="H41" s="1534"/>
      <c r="I41" s="1534"/>
      <c r="J41" s="1534"/>
      <c r="K41" s="388" t="s">
        <v>19</v>
      </c>
    </row>
    <row r="42" spans="1:11">
      <c r="A42" s="1532"/>
      <c r="B42" s="389" t="s">
        <v>52</v>
      </c>
      <c r="C42" s="401" t="s">
        <v>52</v>
      </c>
      <c r="D42" s="389" t="s">
        <v>52</v>
      </c>
      <c r="E42" s="389" t="s">
        <v>52</v>
      </c>
      <c r="F42" s="389" t="s">
        <v>52</v>
      </c>
      <c r="G42" s="389" t="s">
        <v>52</v>
      </c>
      <c r="H42" s="389" t="s">
        <v>52</v>
      </c>
      <c r="I42" s="389" t="s">
        <v>52</v>
      </c>
      <c r="J42" s="389" t="s">
        <v>52</v>
      </c>
      <c r="K42" s="389" t="s">
        <v>52</v>
      </c>
    </row>
    <row r="43" spans="1:11">
      <c r="A43" s="1531" t="s">
        <v>453</v>
      </c>
      <c r="B43" s="387" t="s">
        <v>48</v>
      </c>
      <c r="C43" s="387" t="s">
        <v>490</v>
      </c>
      <c r="D43" s="1549" t="s">
        <v>491</v>
      </c>
      <c r="E43" s="1538"/>
      <c r="F43" s="1538"/>
      <c r="G43" s="1538"/>
      <c r="H43" s="1538"/>
      <c r="I43" s="1538"/>
      <c r="J43" s="1561"/>
      <c r="K43" s="388" t="s">
        <v>19</v>
      </c>
    </row>
    <row r="44" spans="1:11" ht="45" customHeight="1">
      <c r="A44" s="1531"/>
      <c r="B44" s="387" t="s">
        <v>48</v>
      </c>
      <c r="C44" s="387" t="s">
        <v>490</v>
      </c>
      <c r="D44" s="1549" t="s">
        <v>492</v>
      </c>
      <c r="E44" s="1538"/>
      <c r="F44" s="1538"/>
      <c r="G44" s="1538"/>
      <c r="H44" s="1538"/>
      <c r="I44" s="1538"/>
      <c r="J44" s="1561"/>
      <c r="K44" s="388" t="s">
        <v>493</v>
      </c>
    </row>
    <row r="45" spans="1:11">
      <c r="A45" s="1531"/>
      <c r="B45" s="387" t="s">
        <v>487</v>
      </c>
      <c r="C45" s="387" t="s">
        <v>490</v>
      </c>
      <c r="D45" s="1549" t="s">
        <v>494</v>
      </c>
      <c r="E45" s="1538"/>
      <c r="F45" s="1538"/>
      <c r="G45" s="1538"/>
      <c r="H45" s="1538"/>
      <c r="I45" s="1538"/>
      <c r="J45" s="1561"/>
      <c r="K45" s="388">
        <v>423</v>
      </c>
    </row>
    <row r="46" spans="1:11">
      <c r="A46" s="1532"/>
      <c r="B46" s="387" t="s">
        <v>487</v>
      </c>
      <c r="C46" s="387" t="s">
        <v>490</v>
      </c>
      <c r="D46" s="1549" t="s">
        <v>495</v>
      </c>
      <c r="E46" s="1538"/>
      <c r="F46" s="1538"/>
      <c r="G46" s="1538"/>
      <c r="H46" s="1538"/>
      <c r="I46" s="1538"/>
      <c r="J46" s="1561"/>
      <c r="K46" s="388">
        <v>8</v>
      </c>
    </row>
    <row r="47" spans="1:11">
      <c r="A47" s="1531" t="s">
        <v>458</v>
      </c>
      <c r="B47" s="387" t="s">
        <v>48</v>
      </c>
      <c r="C47" s="393" t="s">
        <v>59</v>
      </c>
      <c r="D47" s="1549" t="s">
        <v>496</v>
      </c>
      <c r="E47" s="1538"/>
      <c r="F47" s="1538"/>
      <c r="G47" s="1538"/>
      <c r="H47" s="1538"/>
      <c r="I47" s="1538"/>
      <c r="J47" s="1561"/>
      <c r="K47" s="388">
        <v>59</v>
      </c>
    </row>
    <row r="48" spans="1:11">
      <c r="A48" s="1531"/>
      <c r="B48" s="387" t="s">
        <v>48</v>
      </c>
      <c r="C48" s="393" t="s">
        <v>59</v>
      </c>
      <c r="D48" s="1549" t="s">
        <v>497</v>
      </c>
      <c r="E48" s="1538"/>
      <c r="F48" s="1538"/>
      <c r="G48" s="1538"/>
      <c r="H48" s="1538"/>
      <c r="I48" s="1538"/>
      <c r="J48" s="1561"/>
      <c r="K48" s="388" t="s">
        <v>19</v>
      </c>
    </row>
    <row r="49" spans="1:11">
      <c r="A49" s="1531"/>
      <c r="B49" s="389" t="s">
        <v>52</v>
      </c>
      <c r="C49" s="401" t="s">
        <v>52</v>
      </c>
      <c r="D49" s="389" t="s">
        <v>52</v>
      </c>
      <c r="E49" s="389" t="s">
        <v>52</v>
      </c>
      <c r="F49" s="389" t="s">
        <v>52</v>
      </c>
      <c r="G49" s="389" t="s">
        <v>52</v>
      </c>
      <c r="H49" s="389" t="s">
        <v>52</v>
      </c>
      <c r="I49" s="389" t="s">
        <v>52</v>
      </c>
      <c r="J49" s="389" t="s">
        <v>52</v>
      </c>
      <c r="K49" s="401" t="s">
        <v>52</v>
      </c>
    </row>
    <row r="50" spans="1:11">
      <c r="A50" s="1532"/>
      <c r="B50" s="389" t="s">
        <v>52</v>
      </c>
      <c r="C50" s="401" t="s">
        <v>52</v>
      </c>
      <c r="D50" s="401" t="s">
        <v>52</v>
      </c>
      <c r="E50" s="401" t="s">
        <v>52</v>
      </c>
      <c r="F50" s="401" t="s">
        <v>52</v>
      </c>
      <c r="G50" s="401" t="s">
        <v>52</v>
      </c>
      <c r="H50" s="401" t="s">
        <v>52</v>
      </c>
      <c r="I50" s="401" t="s">
        <v>52</v>
      </c>
      <c r="J50" s="401" t="s">
        <v>52</v>
      </c>
      <c r="K50" s="401" t="s">
        <v>52</v>
      </c>
    </row>
    <row r="51" spans="1:11">
      <c r="A51" s="1550" t="s">
        <v>465</v>
      </c>
      <c r="B51" s="389"/>
      <c r="C51" s="401"/>
      <c r="D51" s="401"/>
      <c r="E51" s="401"/>
      <c r="F51" s="401"/>
      <c r="G51" s="401"/>
      <c r="H51" s="401"/>
      <c r="I51" s="401"/>
      <c r="J51" s="401"/>
      <c r="K51" s="401"/>
    </row>
    <row r="52" spans="1:11">
      <c r="A52" s="1550"/>
      <c r="B52" s="389"/>
      <c r="C52" s="401"/>
      <c r="D52" s="401"/>
      <c r="E52" s="401"/>
      <c r="F52" s="401"/>
      <c r="G52" s="401"/>
      <c r="H52" s="401"/>
      <c r="I52" s="401"/>
      <c r="J52" s="401"/>
      <c r="K52" s="401"/>
    </row>
    <row r="53" spans="1:11">
      <c r="A53" s="1550"/>
      <c r="B53" s="389"/>
      <c r="C53" s="401"/>
      <c r="D53" s="401"/>
      <c r="E53" s="401"/>
      <c r="F53" s="401"/>
      <c r="G53" s="401"/>
      <c r="H53" s="401"/>
      <c r="I53" s="401"/>
      <c r="J53" s="401"/>
      <c r="K53" s="401"/>
    </row>
    <row r="54" spans="1:11">
      <c r="A54" s="1550"/>
      <c r="B54" s="389"/>
      <c r="C54" s="401"/>
      <c r="D54" s="401"/>
      <c r="E54" s="401"/>
      <c r="F54" s="401"/>
      <c r="G54" s="401"/>
      <c r="H54" s="401"/>
      <c r="I54" s="401"/>
      <c r="J54" s="401"/>
      <c r="K54" s="401"/>
    </row>
    <row r="55" spans="1:11" ht="30">
      <c r="A55" s="1531" t="s">
        <v>466</v>
      </c>
      <c r="B55" s="387" t="s">
        <v>467</v>
      </c>
      <c r="C55" s="387" t="s">
        <v>59</v>
      </c>
      <c r="D55" s="389" t="s">
        <v>52</v>
      </c>
      <c r="E55" s="389" t="s">
        <v>52</v>
      </c>
      <c r="F55" s="389" t="s">
        <v>52</v>
      </c>
      <c r="G55" s="389"/>
      <c r="H55" s="389" t="s">
        <v>52</v>
      </c>
      <c r="I55" s="389" t="s">
        <v>52</v>
      </c>
      <c r="J55" s="443" t="s">
        <v>498</v>
      </c>
      <c r="K55" s="388">
        <v>134</v>
      </c>
    </row>
    <row r="56" spans="1:11">
      <c r="A56" s="1531"/>
      <c r="B56" s="387" t="s">
        <v>467</v>
      </c>
      <c r="C56" s="387" t="s">
        <v>59</v>
      </c>
      <c r="D56" s="1549" t="s">
        <v>469</v>
      </c>
      <c r="E56" s="1538"/>
      <c r="F56" s="1538"/>
      <c r="G56" s="1538"/>
      <c r="H56" s="1538"/>
      <c r="I56" s="1538"/>
      <c r="J56" s="1561"/>
      <c r="K56" s="388" t="s">
        <v>19</v>
      </c>
    </row>
    <row r="57" spans="1:11" ht="30">
      <c r="A57" s="1531"/>
      <c r="B57" s="387" t="s">
        <v>467</v>
      </c>
      <c r="C57" s="387" t="s">
        <v>499</v>
      </c>
      <c r="D57" s="438"/>
      <c r="E57" s="439"/>
      <c r="F57" s="439"/>
      <c r="G57" s="439"/>
      <c r="H57" s="1549" t="s">
        <v>84</v>
      </c>
      <c r="I57" s="1538"/>
      <c r="J57" s="1561"/>
      <c r="K57" s="388" t="s">
        <v>52</v>
      </c>
    </row>
    <row r="58" spans="1:11">
      <c r="A58" s="1532"/>
      <c r="B58" s="389" t="s">
        <v>52</v>
      </c>
      <c r="C58" s="401" t="s">
        <v>52</v>
      </c>
      <c r="D58" s="401" t="s">
        <v>52</v>
      </c>
      <c r="E58" s="401" t="s">
        <v>52</v>
      </c>
      <c r="F58" s="401" t="s">
        <v>52</v>
      </c>
      <c r="G58" s="401" t="s">
        <v>52</v>
      </c>
      <c r="H58" s="401" t="s">
        <v>52</v>
      </c>
      <c r="I58" s="401" t="s">
        <v>52</v>
      </c>
      <c r="J58" s="401" t="s">
        <v>52</v>
      </c>
      <c r="K58" s="389" t="s">
        <v>52</v>
      </c>
    </row>
    <row r="59" spans="1:11" ht="60">
      <c r="A59" s="1531" t="s">
        <v>470</v>
      </c>
      <c r="B59" s="387" t="s">
        <v>467</v>
      </c>
      <c r="C59" s="387" t="s">
        <v>500</v>
      </c>
      <c r="D59" s="388" t="s">
        <v>501</v>
      </c>
      <c r="E59" s="388" t="s">
        <v>472</v>
      </c>
      <c r="F59" s="388" t="s">
        <v>502</v>
      </c>
      <c r="G59" s="388" t="s">
        <v>503</v>
      </c>
      <c r="H59" s="388" t="s">
        <v>504</v>
      </c>
      <c r="I59" s="388" t="s">
        <v>505</v>
      </c>
      <c r="J59" s="388" t="s">
        <v>506</v>
      </c>
      <c r="K59" s="388" t="s">
        <v>52</v>
      </c>
    </row>
    <row r="60" spans="1:11" ht="30">
      <c r="A60" s="1531"/>
      <c r="B60" s="387" t="s">
        <v>507</v>
      </c>
      <c r="C60" s="387" t="s">
        <v>508</v>
      </c>
      <c r="D60" s="387" t="s">
        <v>508</v>
      </c>
      <c r="E60" s="387" t="s">
        <v>508</v>
      </c>
      <c r="F60" s="387" t="s">
        <v>508</v>
      </c>
      <c r="G60" s="387" t="s">
        <v>509</v>
      </c>
      <c r="H60" s="387" t="s">
        <v>510</v>
      </c>
      <c r="I60" s="387" t="s">
        <v>509</v>
      </c>
      <c r="J60" s="387" t="s">
        <v>509</v>
      </c>
      <c r="K60" s="388" t="s">
        <v>52</v>
      </c>
    </row>
    <row r="61" spans="1:11">
      <c r="A61" s="1531"/>
      <c r="B61" s="389" t="s">
        <v>52</v>
      </c>
      <c r="C61" s="401" t="s">
        <v>52</v>
      </c>
      <c r="D61" s="401" t="s">
        <v>52</v>
      </c>
      <c r="E61" s="401" t="s">
        <v>52</v>
      </c>
      <c r="F61" s="401" t="s">
        <v>52</v>
      </c>
      <c r="G61" s="401" t="s">
        <v>52</v>
      </c>
      <c r="H61" s="401" t="s">
        <v>52</v>
      </c>
      <c r="I61" s="401" t="s">
        <v>52</v>
      </c>
      <c r="J61" s="401" t="s">
        <v>52</v>
      </c>
      <c r="K61" s="389" t="s">
        <v>52</v>
      </c>
    </row>
    <row r="62" spans="1:11">
      <c r="A62" s="1532"/>
      <c r="B62" s="389" t="s">
        <v>52</v>
      </c>
      <c r="C62" s="401" t="s">
        <v>52</v>
      </c>
      <c r="D62" s="401" t="s">
        <v>52</v>
      </c>
      <c r="E62" s="401" t="s">
        <v>52</v>
      </c>
      <c r="F62" s="401" t="s">
        <v>52</v>
      </c>
      <c r="G62" s="401" t="s">
        <v>52</v>
      </c>
      <c r="H62" s="401" t="s">
        <v>52</v>
      </c>
      <c r="I62" s="401" t="s">
        <v>52</v>
      </c>
      <c r="J62" s="401" t="s">
        <v>52</v>
      </c>
      <c r="K62" s="389" t="s">
        <v>52</v>
      </c>
    </row>
    <row r="63" spans="1:11" ht="75">
      <c r="A63" s="1531" t="s">
        <v>478</v>
      </c>
      <c r="B63" s="387" t="s">
        <v>461</v>
      </c>
      <c r="C63" s="387" t="s">
        <v>59</v>
      </c>
      <c r="D63" s="388" t="s">
        <v>511</v>
      </c>
      <c r="E63" s="388" t="s">
        <v>511</v>
      </c>
      <c r="F63" s="388" t="s">
        <v>511</v>
      </c>
      <c r="G63" s="388" t="s">
        <v>511</v>
      </c>
      <c r="H63" s="388" t="s">
        <v>511</v>
      </c>
      <c r="I63" s="388" t="s">
        <v>511</v>
      </c>
      <c r="J63" s="388" t="s">
        <v>511</v>
      </c>
      <c r="K63" s="388">
        <v>983</v>
      </c>
    </row>
    <row r="64" spans="1:11" ht="45">
      <c r="A64" s="1531"/>
      <c r="B64" s="387" t="s">
        <v>461</v>
      </c>
      <c r="C64" s="387" t="s">
        <v>449</v>
      </c>
      <c r="D64" s="388" t="s">
        <v>512</v>
      </c>
      <c r="E64" s="388" t="s">
        <v>512</v>
      </c>
      <c r="F64" s="388" t="s">
        <v>512</v>
      </c>
      <c r="G64" s="388" t="s">
        <v>512</v>
      </c>
      <c r="H64" s="388" t="s">
        <v>512</v>
      </c>
      <c r="I64" s="388" t="s">
        <v>512</v>
      </c>
      <c r="J64" s="388" t="s">
        <v>512</v>
      </c>
      <c r="K64" s="388" t="s">
        <v>513</v>
      </c>
    </row>
    <row r="65" spans="1:11" ht="30">
      <c r="A65" s="1531"/>
      <c r="B65" s="387" t="s">
        <v>459</v>
      </c>
      <c r="C65" s="387" t="s">
        <v>449</v>
      </c>
      <c r="D65" s="389" t="s">
        <v>52</v>
      </c>
      <c r="E65" s="389" t="s">
        <v>52</v>
      </c>
      <c r="F65" s="389" t="s">
        <v>52</v>
      </c>
      <c r="G65" s="388" t="s">
        <v>514</v>
      </c>
      <c r="H65" s="388" t="s">
        <v>514</v>
      </c>
      <c r="I65" s="388" t="s">
        <v>514</v>
      </c>
      <c r="J65" s="388" t="s">
        <v>514</v>
      </c>
      <c r="K65" s="388">
        <v>1111</v>
      </c>
    </row>
    <row r="66" spans="1:11" ht="30">
      <c r="A66" s="1532"/>
      <c r="B66" s="387" t="s">
        <v>459</v>
      </c>
      <c r="C66" s="387" t="s">
        <v>449</v>
      </c>
      <c r="D66" s="397" t="s">
        <v>52</v>
      </c>
      <c r="E66" s="397" t="s">
        <v>52</v>
      </c>
      <c r="F66" s="397" t="s">
        <v>52</v>
      </c>
      <c r="G66" s="437" t="s">
        <v>515</v>
      </c>
      <c r="H66" s="437" t="s">
        <v>515</v>
      </c>
      <c r="I66" s="437" t="s">
        <v>515</v>
      </c>
      <c r="J66" s="437" t="s">
        <v>515</v>
      </c>
      <c r="K66" s="388">
        <v>21</v>
      </c>
    </row>
    <row r="67" spans="1:11" ht="30" customHeight="1">
      <c r="A67" s="1531" t="s">
        <v>480</v>
      </c>
      <c r="B67" s="387" t="s">
        <v>48</v>
      </c>
      <c r="C67" s="416" t="s">
        <v>59</v>
      </c>
      <c r="D67" s="1534" t="s">
        <v>516</v>
      </c>
      <c r="E67" s="1534"/>
      <c r="F67" s="1534"/>
      <c r="G67" s="1534"/>
      <c r="H67" s="1534"/>
      <c r="I67" s="1534"/>
      <c r="J67" s="1534"/>
      <c r="K67" s="1252">
        <v>423</v>
      </c>
    </row>
    <row r="68" spans="1:11" ht="15" customHeight="1">
      <c r="A68" s="1531"/>
      <c r="B68" s="387" t="s">
        <v>517</v>
      </c>
      <c r="C68" s="416" t="s">
        <v>59</v>
      </c>
      <c r="D68" s="1534" t="s">
        <v>518</v>
      </c>
      <c r="E68" s="1534"/>
      <c r="F68" s="1534"/>
      <c r="G68" s="1534"/>
      <c r="H68" s="1534"/>
      <c r="I68" s="1534"/>
      <c r="J68" s="1534"/>
      <c r="K68" s="1252">
        <v>59</v>
      </c>
    </row>
    <row r="69" spans="1:11" ht="15" customHeight="1">
      <c r="A69" s="1531"/>
      <c r="B69" s="387" t="s">
        <v>517</v>
      </c>
      <c r="C69" s="416" t="s">
        <v>59</v>
      </c>
      <c r="D69" s="1534" t="s">
        <v>519</v>
      </c>
      <c r="E69" s="1534"/>
      <c r="F69" s="1534"/>
      <c r="G69" s="1534"/>
      <c r="H69" s="1534"/>
      <c r="I69" s="1534"/>
      <c r="J69" s="1534"/>
      <c r="K69" s="1252">
        <v>822</v>
      </c>
    </row>
    <row r="70" spans="1:11">
      <c r="A70" s="1532"/>
      <c r="B70" s="387" t="s">
        <v>520</v>
      </c>
      <c r="C70" s="416" t="s">
        <v>150</v>
      </c>
      <c r="D70" s="1534" t="s">
        <v>149</v>
      </c>
      <c r="E70" s="1534"/>
      <c r="F70" s="1534"/>
      <c r="G70" s="1534"/>
      <c r="H70" s="1534"/>
      <c r="I70" s="1534"/>
      <c r="J70" s="1534"/>
      <c r="K70" s="1252">
        <v>94</v>
      </c>
    </row>
    <row r="73" spans="1:11" ht="25.5">
      <c r="A73" s="1568" t="s">
        <v>521</v>
      </c>
      <c r="B73" s="1568"/>
      <c r="C73" s="1568"/>
      <c r="D73" s="1568"/>
      <c r="E73" s="1568"/>
      <c r="F73" s="1568"/>
      <c r="G73" s="1568"/>
      <c r="H73" s="1568"/>
      <c r="I73" s="1568"/>
      <c r="J73" s="1568"/>
      <c r="K73" s="1568"/>
    </row>
    <row r="74" spans="1:11" ht="31.5">
      <c r="A74" s="391" t="s">
        <v>441</v>
      </c>
      <c r="B74" s="392" t="s">
        <v>442</v>
      </c>
      <c r="C74" s="392" t="s">
        <v>443</v>
      </c>
      <c r="D74" s="392" t="s">
        <v>444</v>
      </c>
      <c r="E74" s="392" t="s">
        <v>41</v>
      </c>
      <c r="F74" s="392" t="s">
        <v>42</v>
      </c>
      <c r="G74" s="392" t="s">
        <v>43</v>
      </c>
      <c r="H74" s="392" t="s">
        <v>44</v>
      </c>
      <c r="I74" s="392" t="s">
        <v>45</v>
      </c>
      <c r="J74" s="392" t="s">
        <v>46</v>
      </c>
      <c r="K74" s="456" t="s">
        <v>51</v>
      </c>
    </row>
    <row r="75" spans="1:11">
      <c r="A75" s="1531" t="s">
        <v>445</v>
      </c>
      <c r="B75" s="387" t="s">
        <v>48</v>
      </c>
      <c r="C75" s="393" t="s">
        <v>522</v>
      </c>
      <c r="D75" s="1549" t="s">
        <v>523</v>
      </c>
      <c r="E75" s="1538"/>
      <c r="F75" s="1538"/>
      <c r="G75" s="1538"/>
      <c r="H75" s="1538"/>
      <c r="I75" s="1538"/>
      <c r="J75" s="1561"/>
      <c r="K75" s="388">
        <v>2225</v>
      </c>
    </row>
    <row r="76" spans="1:11">
      <c r="A76" s="1531"/>
      <c r="B76" s="387" t="s">
        <v>48</v>
      </c>
      <c r="C76" s="393" t="s">
        <v>522</v>
      </c>
      <c r="D76" s="1549" t="s">
        <v>524</v>
      </c>
      <c r="E76" s="1538"/>
      <c r="F76" s="1538"/>
      <c r="G76" s="1538"/>
      <c r="H76" s="1538"/>
      <c r="I76" s="1538"/>
      <c r="J76" s="1561"/>
      <c r="K76" s="388" t="s">
        <v>69</v>
      </c>
    </row>
    <row r="77" spans="1:11">
      <c r="A77" s="1531"/>
      <c r="B77" s="387" t="s">
        <v>48</v>
      </c>
      <c r="C77" s="393" t="s">
        <v>522</v>
      </c>
      <c r="D77" s="1549" t="s">
        <v>525</v>
      </c>
      <c r="E77" s="1538" t="s">
        <v>52</v>
      </c>
      <c r="F77" s="1538" t="s">
        <v>52</v>
      </c>
      <c r="G77" s="1538" t="s">
        <v>52</v>
      </c>
      <c r="H77" s="1538"/>
      <c r="I77" s="1538" t="s">
        <v>52</v>
      </c>
      <c r="J77" s="1561" t="s">
        <v>52</v>
      </c>
      <c r="K77" s="388" t="s">
        <v>69</v>
      </c>
    </row>
    <row r="78" spans="1:11">
      <c r="A78" s="1532"/>
      <c r="B78" s="387" t="s">
        <v>52</v>
      </c>
      <c r="C78" s="393" t="s">
        <v>52</v>
      </c>
      <c r="D78" s="388" t="s">
        <v>52</v>
      </c>
      <c r="E78" s="388" t="s">
        <v>52</v>
      </c>
      <c r="F78" s="388" t="s">
        <v>52</v>
      </c>
      <c r="G78" s="388" t="s">
        <v>52</v>
      </c>
      <c r="H78" s="1252" t="s">
        <v>52</v>
      </c>
      <c r="I78" s="388" t="s">
        <v>52</v>
      </c>
      <c r="J78" s="388" t="s">
        <v>52</v>
      </c>
      <c r="K78" s="388" t="s">
        <v>52</v>
      </c>
    </row>
    <row r="79" spans="1:11">
      <c r="A79" s="1531" t="s">
        <v>453</v>
      </c>
      <c r="B79" s="387" t="s">
        <v>48</v>
      </c>
      <c r="C79" s="387" t="s">
        <v>526</v>
      </c>
      <c r="D79" s="1554" t="s">
        <v>491</v>
      </c>
      <c r="E79" s="1555"/>
      <c r="F79" s="1555"/>
      <c r="G79" s="1555"/>
      <c r="H79" s="1555"/>
      <c r="I79" s="1555"/>
      <c r="J79" s="1576"/>
      <c r="K79" s="388" t="s">
        <v>69</v>
      </c>
    </row>
    <row r="80" spans="1:11" ht="42.75" customHeight="1">
      <c r="A80" s="1531"/>
      <c r="B80" s="387" t="s">
        <v>48</v>
      </c>
      <c r="C80" s="387" t="s">
        <v>526</v>
      </c>
      <c r="D80" s="1554" t="s">
        <v>527</v>
      </c>
      <c r="E80" s="1555"/>
      <c r="F80" s="1555"/>
      <c r="G80" s="1555"/>
      <c r="H80" s="1555"/>
      <c r="I80" s="1555"/>
      <c r="J80" s="1576"/>
      <c r="K80" s="388">
        <v>137</v>
      </c>
    </row>
    <row r="81" spans="1:11" ht="42.75" customHeight="1">
      <c r="A81" s="1531"/>
      <c r="B81" s="387" t="s">
        <v>487</v>
      </c>
      <c r="C81" s="387" t="s">
        <v>528</v>
      </c>
      <c r="D81" s="1554" t="s">
        <v>529</v>
      </c>
      <c r="E81" s="1555"/>
      <c r="F81" s="1555"/>
      <c r="G81" s="1555"/>
      <c r="H81" s="1555"/>
      <c r="I81" s="1555"/>
      <c r="J81" s="1576"/>
      <c r="K81" s="388" t="s">
        <v>69</v>
      </c>
    </row>
    <row r="82" spans="1:11" ht="57" customHeight="1">
      <c r="A82" s="1532"/>
      <c r="B82" s="387" t="s">
        <v>487</v>
      </c>
      <c r="C82" s="387" t="s">
        <v>526</v>
      </c>
      <c r="D82" s="1554" t="s">
        <v>530</v>
      </c>
      <c r="E82" s="1555"/>
      <c r="F82" s="1555"/>
      <c r="G82" s="1555"/>
      <c r="H82" s="1555"/>
      <c r="I82" s="1555"/>
      <c r="J82" s="1576"/>
      <c r="K82" s="388" t="s">
        <v>69</v>
      </c>
    </row>
    <row r="83" spans="1:11">
      <c r="A83" s="1531" t="s">
        <v>458</v>
      </c>
      <c r="B83" s="387" t="s">
        <v>48</v>
      </c>
      <c r="C83" s="393" t="s">
        <v>59</v>
      </c>
      <c r="D83" s="1549" t="s">
        <v>531</v>
      </c>
      <c r="E83" s="1538"/>
      <c r="F83" s="1538"/>
      <c r="G83" s="1538"/>
      <c r="H83" s="1538"/>
      <c r="I83" s="1538"/>
      <c r="J83" s="1561"/>
      <c r="K83" s="388" t="s">
        <v>69</v>
      </c>
    </row>
    <row r="84" spans="1:11">
      <c r="A84" s="1531"/>
      <c r="B84" s="387" t="s">
        <v>48</v>
      </c>
      <c r="C84" s="393" t="s">
        <v>59</v>
      </c>
      <c r="D84" s="1549" t="s">
        <v>532</v>
      </c>
      <c r="E84" s="1538"/>
      <c r="F84" s="1538"/>
      <c r="G84" s="1538"/>
      <c r="H84" s="1538"/>
      <c r="I84" s="1538"/>
      <c r="J84" s="1561"/>
      <c r="K84" s="388" t="s">
        <v>69</v>
      </c>
    </row>
    <row r="85" spans="1:11">
      <c r="A85" s="1531"/>
      <c r="B85" s="387" t="s">
        <v>52</v>
      </c>
      <c r="C85" s="393" t="s">
        <v>52</v>
      </c>
      <c r="D85" s="388" t="s">
        <v>52</v>
      </c>
      <c r="E85" s="388" t="s">
        <v>52</v>
      </c>
      <c r="F85" s="388" t="s">
        <v>52</v>
      </c>
      <c r="G85" s="388" t="s">
        <v>52</v>
      </c>
      <c r="H85" s="388" t="s">
        <v>52</v>
      </c>
      <c r="I85" s="388" t="s">
        <v>52</v>
      </c>
      <c r="J85" s="388" t="s">
        <v>52</v>
      </c>
      <c r="K85" s="388" t="s">
        <v>52</v>
      </c>
    </row>
    <row r="86" spans="1:11">
      <c r="A86" s="1532"/>
      <c r="B86" s="387" t="s">
        <v>52</v>
      </c>
      <c r="C86" s="393" t="s">
        <v>52</v>
      </c>
      <c r="D86" s="394" t="s">
        <v>52</v>
      </c>
      <c r="E86" s="394" t="s">
        <v>52</v>
      </c>
      <c r="F86" s="394" t="s">
        <v>52</v>
      </c>
      <c r="G86" s="394" t="s">
        <v>52</v>
      </c>
      <c r="H86" s="394" t="s">
        <v>52</v>
      </c>
      <c r="I86" s="394" t="s">
        <v>52</v>
      </c>
      <c r="J86" s="394" t="s">
        <v>52</v>
      </c>
      <c r="K86" s="388" t="s">
        <v>52</v>
      </c>
    </row>
    <row r="87" spans="1:11">
      <c r="A87" s="1550" t="s">
        <v>465</v>
      </c>
      <c r="B87" s="387"/>
      <c r="C87" s="393"/>
      <c r="D87" s="394"/>
      <c r="E87" s="394"/>
      <c r="F87" s="394"/>
      <c r="G87" s="394"/>
      <c r="H87" s="394"/>
      <c r="I87" s="394"/>
      <c r="J87" s="394"/>
      <c r="K87" s="388"/>
    </row>
    <row r="88" spans="1:11">
      <c r="A88" s="1550"/>
      <c r="B88" s="387"/>
      <c r="C88" s="393"/>
      <c r="D88" s="394"/>
      <c r="E88" s="394"/>
      <c r="F88" s="394"/>
      <c r="G88" s="394"/>
      <c r="H88" s="394"/>
      <c r="I88" s="394"/>
      <c r="J88" s="394"/>
      <c r="K88" s="388"/>
    </row>
    <row r="89" spans="1:11">
      <c r="A89" s="1550"/>
      <c r="B89" s="387"/>
      <c r="C89" s="393"/>
      <c r="D89" s="394"/>
      <c r="E89" s="394"/>
      <c r="F89" s="394"/>
      <c r="G89" s="394"/>
      <c r="H89" s="394"/>
      <c r="I89" s="394"/>
      <c r="J89" s="394"/>
      <c r="K89" s="388"/>
    </row>
    <row r="90" spans="1:11">
      <c r="A90" s="1550"/>
      <c r="B90" s="387"/>
      <c r="C90" s="393"/>
      <c r="D90" s="394"/>
      <c r="E90" s="394"/>
      <c r="F90" s="394"/>
      <c r="G90" s="394"/>
      <c r="H90" s="394"/>
      <c r="I90" s="394"/>
      <c r="J90" s="394"/>
      <c r="K90" s="388"/>
    </row>
    <row r="91" spans="1:11">
      <c r="A91" s="1531" t="s">
        <v>466</v>
      </c>
      <c r="B91" s="389" t="s">
        <v>52</v>
      </c>
      <c r="C91" s="401" t="s">
        <v>52</v>
      </c>
      <c r="D91" s="401" t="s">
        <v>52</v>
      </c>
      <c r="E91" s="401" t="s">
        <v>52</v>
      </c>
      <c r="F91" s="401" t="s">
        <v>52</v>
      </c>
      <c r="G91" s="401" t="s">
        <v>52</v>
      </c>
      <c r="H91" s="401" t="s">
        <v>52</v>
      </c>
      <c r="I91" s="401" t="s">
        <v>52</v>
      </c>
      <c r="J91" s="401" t="s">
        <v>52</v>
      </c>
      <c r="K91" s="389" t="s">
        <v>52</v>
      </c>
    </row>
    <row r="92" spans="1:11">
      <c r="A92" s="1531"/>
      <c r="B92" s="387" t="s">
        <v>467</v>
      </c>
      <c r="C92" s="387" t="s">
        <v>449</v>
      </c>
      <c r="D92" s="1549" t="s">
        <v>533</v>
      </c>
      <c r="E92" s="1538"/>
      <c r="F92" s="1538"/>
      <c r="G92" s="1538"/>
      <c r="H92" s="1538"/>
      <c r="I92" s="1538"/>
      <c r="J92" s="1561"/>
      <c r="K92" s="388" t="s">
        <v>69</v>
      </c>
    </row>
    <row r="93" spans="1:11">
      <c r="A93" s="1531"/>
      <c r="B93" s="387" t="s">
        <v>467</v>
      </c>
      <c r="C93" s="387" t="s">
        <v>449</v>
      </c>
      <c r="D93" s="1549" t="s">
        <v>534</v>
      </c>
      <c r="E93" s="1538"/>
      <c r="F93" s="1538"/>
      <c r="G93" s="1538"/>
      <c r="H93" s="1538"/>
      <c r="I93" s="1538"/>
      <c r="J93" s="1561"/>
      <c r="K93" s="388" t="s">
        <v>535</v>
      </c>
    </row>
    <row r="94" spans="1:11" ht="15" customHeight="1">
      <c r="A94" s="1532"/>
      <c r="B94" s="387" t="s">
        <v>467</v>
      </c>
      <c r="C94" s="387" t="s">
        <v>536</v>
      </c>
      <c r="D94" s="1549" t="s">
        <v>469</v>
      </c>
      <c r="E94" s="1538"/>
      <c r="F94" s="1538"/>
      <c r="G94" s="1538"/>
      <c r="H94" s="1538"/>
      <c r="I94" s="1538"/>
      <c r="J94" s="1561"/>
      <c r="K94" s="388" t="s">
        <v>19</v>
      </c>
    </row>
    <row r="95" spans="1:11" ht="60">
      <c r="A95" s="1531" t="s">
        <v>470</v>
      </c>
      <c r="B95" s="387" t="s">
        <v>467</v>
      </c>
      <c r="C95" s="387" t="s">
        <v>500</v>
      </c>
      <c r="D95" s="388" t="s">
        <v>501</v>
      </c>
      <c r="E95" s="388" t="s">
        <v>472</v>
      </c>
      <c r="F95" s="388" t="s">
        <v>537</v>
      </c>
      <c r="G95" s="388" t="s">
        <v>538</v>
      </c>
      <c r="H95" s="388" t="s">
        <v>539</v>
      </c>
      <c r="I95" s="388" t="s">
        <v>540</v>
      </c>
      <c r="J95" s="388" t="s">
        <v>541</v>
      </c>
      <c r="K95" s="388" t="s">
        <v>52</v>
      </c>
    </row>
    <row r="96" spans="1:11" ht="30">
      <c r="A96" s="1531"/>
      <c r="B96" s="387" t="s">
        <v>507</v>
      </c>
      <c r="C96" s="387" t="s">
        <v>500</v>
      </c>
      <c r="D96" s="387" t="s">
        <v>542</v>
      </c>
      <c r="E96" s="387" t="s">
        <v>542</v>
      </c>
      <c r="F96" s="387" t="s">
        <v>542</v>
      </c>
      <c r="G96" s="387" t="s">
        <v>542</v>
      </c>
      <c r="H96" s="387" t="s">
        <v>510</v>
      </c>
      <c r="I96" s="387" t="s">
        <v>509</v>
      </c>
      <c r="J96" s="387" t="s">
        <v>509</v>
      </c>
      <c r="K96" s="388" t="s">
        <v>52</v>
      </c>
    </row>
    <row r="97" spans="1:11">
      <c r="A97" s="1531"/>
      <c r="B97" s="387" t="s">
        <v>52</v>
      </c>
      <c r="C97" s="393" t="s">
        <v>52</v>
      </c>
      <c r="D97" s="394" t="s">
        <v>52</v>
      </c>
      <c r="E97" s="394" t="s">
        <v>52</v>
      </c>
      <c r="F97" s="394" t="s">
        <v>52</v>
      </c>
      <c r="G97" s="394" t="s">
        <v>52</v>
      </c>
      <c r="H97" s="394" t="s">
        <v>52</v>
      </c>
      <c r="I97" s="394" t="s">
        <v>52</v>
      </c>
      <c r="J97" s="394" t="s">
        <v>52</v>
      </c>
      <c r="K97" s="388" t="s">
        <v>52</v>
      </c>
    </row>
    <row r="98" spans="1:11">
      <c r="A98" s="1532"/>
      <c r="B98" s="387" t="s">
        <v>52</v>
      </c>
      <c r="C98" s="393" t="s">
        <v>52</v>
      </c>
      <c r="D98" s="394" t="s">
        <v>52</v>
      </c>
      <c r="E98" s="394" t="s">
        <v>52</v>
      </c>
      <c r="F98" s="394" t="s">
        <v>52</v>
      </c>
      <c r="G98" s="394" t="s">
        <v>52</v>
      </c>
      <c r="H98" s="394" t="s">
        <v>52</v>
      </c>
      <c r="I98" s="394" t="s">
        <v>52</v>
      </c>
      <c r="J98" s="394" t="s">
        <v>52</v>
      </c>
      <c r="K98" s="388" t="s">
        <v>52</v>
      </c>
    </row>
    <row r="99" spans="1:11" ht="30">
      <c r="A99" s="1531" t="s">
        <v>478</v>
      </c>
      <c r="B99" s="387" t="s">
        <v>483</v>
      </c>
      <c r="C99" s="387" t="s">
        <v>543</v>
      </c>
      <c r="D99" s="387" t="s">
        <v>543</v>
      </c>
      <c r="E99" s="387" t="s">
        <v>543</v>
      </c>
      <c r="F99" s="387" t="s">
        <v>543</v>
      </c>
      <c r="G99" s="387" t="s">
        <v>543</v>
      </c>
      <c r="H99" s="387" t="s">
        <v>543</v>
      </c>
      <c r="I99" s="387" t="s">
        <v>543</v>
      </c>
      <c r="J99" s="387" t="s">
        <v>543</v>
      </c>
      <c r="K99" s="388">
        <v>1246</v>
      </c>
    </row>
    <row r="100" spans="1:11" ht="45">
      <c r="A100" s="1531"/>
      <c r="B100" s="387" t="s">
        <v>544</v>
      </c>
      <c r="C100" s="387" t="s">
        <v>545</v>
      </c>
      <c r="D100" s="387" t="s">
        <v>545</v>
      </c>
      <c r="E100" s="387" t="s">
        <v>545</v>
      </c>
      <c r="F100" s="387" t="s">
        <v>545</v>
      </c>
      <c r="G100" s="387" t="s">
        <v>545</v>
      </c>
      <c r="H100" s="387" t="s">
        <v>545</v>
      </c>
      <c r="I100" s="387" t="s">
        <v>545</v>
      </c>
      <c r="J100" s="387" t="s">
        <v>545</v>
      </c>
      <c r="K100" s="388">
        <v>483</v>
      </c>
    </row>
    <row r="101" spans="1:11" ht="75">
      <c r="A101" s="1531"/>
      <c r="B101" s="387" t="s">
        <v>544</v>
      </c>
      <c r="C101" s="387" t="s">
        <v>546</v>
      </c>
      <c r="D101" s="387" t="s">
        <v>546</v>
      </c>
      <c r="E101" s="387" t="s">
        <v>546</v>
      </c>
      <c r="F101" s="387" t="s">
        <v>546</v>
      </c>
      <c r="G101" s="387" t="s">
        <v>546</v>
      </c>
      <c r="H101" s="387" t="s">
        <v>546</v>
      </c>
      <c r="I101" s="387" t="s">
        <v>546</v>
      </c>
      <c r="J101" s="387" t="s">
        <v>546</v>
      </c>
      <c r="K101" s="388">
        <v>140</v>
      </c>
    </row>
    <row r="102" spans="1:11" ht="42.75">
      <c r="A102" s="1532"/>
      <c r="B102" s="387" t="s">
        <v>544</v>
      </c>
      <c r="C102" s="393" t="s">
        <v>547</v>
      </c>
      <c r="D102" s="393" t="s">
        <v>547</v>
      </c>
      <c r="E102" s="393" t="s">
        <v>547</v>
      </c>
      <c r="F102" s="393" t="s">
        <v>547</v>
      </c>
      <c r="G102" s="393" t="s">
        <v>547</v>
      </c>
      <c r="H102" s="393" t="s">
        <v>547</v>
      </c>
      <c r="I102" s="393" t="s">
        <v>547</v>
      </c>
      <c r="J102" s="393" t="s">
        <v>547</v>
      </c>
      <c r="K102" s="388">
        <v>365</v>
      </c>
    </row>
    <row r="103" spans="1:11">
      <c r="A103" s="1531" t="s">
        <v>480</v>
      </c>
      <c r="B103" s="387" t="s">
        <v>48</v>
      </c>
      <c r="C103" s="416" t="s">
        <v>59</v>
      </c>
      <c r="D103" s="1534" t="s">
        <v>516</v>
      </c>
      <c r="E103" s="1534"/>
      <c r="F103" s="1534"/>
      <c r="G103" s="1534"/>
      <c r="H103" s="1533"/>
      <c r="I103" s="1533"/>
      <c r="J103" s="1533"/>
      <c r="K103" s="437">
        <v>519</v>
      </c>
    </row>
    <row r="104" spans="1:11" ht="30" customHeight="1">
      <c r="A104" s="1531"/>
      <c r="B104" s="387" t="s">
        <v>517</v>
      </c>
      <c r="C104" s="416" t="s">
        <v>59</v>
      </c>
      <c r="D104" s="457"/>
      <c r="E104" s="458"/>
      <c r="F104" s="458"/>
      <c r="G104" s="458"/>
      <c r="H104" s="1535" t="s">
        <v>548</v>
      </c>
      <c r="I104" s="1540"/>
      <c r="J104" s="1541"/>
      <c r="K104" s="1249">
        <v>10</v>
      </c>
    </row>
    <row r="105" spans="1:11">
      <c r="A105" s="1531"/>
      <c r="B105" s="387" t="s">
        <v>520</v>
      </c>
      <c r="C105" s="416" t="s">
        <v>59</v>
      </c>
      <c r="D105" s="1534" t="s">
        <v>519</v>
      </c>
      <c r="E105" s="1534"/>
      <c r="F105" s="1534"/>
      <c r="G105" s="1534"/>
      <c r="H105" s="1578"/>
      <c r="I105" s="1578"/>
      <c r="J105" s="1578"/>
      <c r="K105" s="388">
        <v>670</v>
      </c>
    </row>
    <row r="106" spans="1:11">
      <c r="A106" s="1532"/>
      <c r="B106" s="387" t="s">
        <v>520</v>
      </c>
      <c r="C106" s="416" t="s">
        <v>150</v>
      </c>
      <c r="D106" s="1534" t="s">
        <v>149</v>
      </c>
      <c r="E106" s="1534"/>
      <c r="F106" s="1534"/>
      <c r="G106" s="1534"/>
      <c r="H106" s="1534"/>
      <c r="I106" s="1534"/>
      <c r="J106" s="1534"/>
      <c r="K106" s="388">
        <v>54</v>
      </c>
    </row>
    <row r="109" spans="1:11" ht="25.5">
      <c r="A109" s="1568" t="s">
        <v>549</v>
      </c>
      <c r="B109" s="1568"/>
      <c r="C109" s="1568"/>
      <c r="D109" s="1568"/>
      <c r="E109" s="1568"/>
      <c r="F109" s="1568"/>
      <c r="G109" s="1568"/>
      <c r="H109" s="1568"/>
      <c r="I109" s="1568"/>
      <c r="J109" s="1568"/>
      <c r="K109" s="1568"/>
    </row>
    <row r="110" spans="1:11" ht="31.5">
      <c r="A110" s="391" t="s">
        <v>441</v>
      </c>
      <c r="B110" s="392" t="s">
        <v>442</v>
      </c>
      <c r="C110" s="392" t="s">
        <v>443</v>
      </c>
      <c r="D110" s="392" t="s">
        <v>444</v>
      </c>
      <c r="E110" s="392" t="s">
        <v>41</v>
      </c>
      <c r="F110" s="392" t="s">
        <v>42</v>
      </c>
      <c r="G110" s="392" t="s">
        <v>43</v>
      </c>
      <c r="H110" s="392" t="s">
        <v>44</v>
      </c>
      <c r="I110" s="392" t="s">
        <v>45</v>
      </c>
      <c r="J110" s="392" t="s">
        <v>46</v>
      </c>
      <c r="K110" s="392" t="s">
        <v>51</v>
      </c>
    </row>
    <row r="111" spans="1:11">
      <c r="A111" s="1531" t="s">
        <v>445</v>
      </c>
      <c r="B111" s="387" t="s">
        <v>487</v>
      </c>
      <c r="C111" s="393" t="s">
        <v>522</v>
      </c>
      <c r="D111" s="1549" t="s">
        <v>550</v>
      </c>
      <c r="E111" s="1538"/>
      <c r="F111" s="1538"/>
      <c r="G111" s="1538"/>
      <c r="H111" s="1538"/>
      <c r="I111" s="1538"/>
      <c r="J111" s="1561"/>
      <c r="K111" s="388">
        <v>81</v>
      </c>
    </row>
    <row r="112" spans="1:11">
      <c r="A112" s="1531"/>
      <c r="B112" s="387" t="s">
        <v>48</v>
      </c>
      <c r="C112" s="393" t="s">
        <v>522</v>
      </c>
      <c r="D112" s="1549" t="s">
        <v>551</v>
      </c>
      <c r="E112" s="1538"/>
      <c r="F112" s="1538"/>
      <c r="G112" s="1538"/>
      <c r="H112" s="1538"/>
      <c r="I112" s="1538"/>
      <c r="J112" s="1561"/>
      <c r="K112" s="388" t="s">
        <v>552</v>
      </c>
    </row>
    <row r="113" spans="1:11">
      <c r="A113" s="1531"/>
      <c r="B113" s="387" t="s">
        <v>487</v>
      </c>
      <c r="C113" s="393" t="s">
        <v>522</v>
      </c>
      <c r="D113" s="1549" t="s">
        <v>553</v>
      </c>
      <c r="E113" s="1538"/>
      <c r="F113" s="1538"/>
      <c r="G113" s="1538"/>
      <c r="H113" s="1538"/>
      <c r="I113" s="1538"/>
      <c r="J113" s="1561"/>
      <c r="K113" s="388">
        <v>136</v>
      </c>
    </row>
    <row r="114" spans="1:11">
      <c r="A114" s="1532"/>
      <c r="B114" s="387" t="s">
        <v>52</v>
      </c>
      <c r="C114" s="393" t="s">
        <v>52</v>
      </c>
      <c r="D114" s="388" t="s">
        <v>52</v>
      </c>
      <c r="E114" s="388" t="s">
        <v>52</v>
      </c>
      <c r="F114" s="388" t="s">
        <v>52</v>
      </c>
      <c r="G114" s="388" t="s">
        <v>52</v>
      </c>
      <c r="H114" s="1252" t="s">
        <v>52</v>
      </c>
      <c r="I114" s="388" t="s">
        <v>52</v>
      </c>
      <c r="J114" s="388" t="s">
        <v>52</v>
      </c>
      <c r="K114" s="388" t="s">
        <v>52</v>
      </c>
    </row>
    <row r="115" spans="1:11">
      <c r="A115" s="1531" t="s">
        <v>453</v>
      </c>
      <c r="B115" s="387" t="s">
        <v>487</v>
      </c>
      <c r="C115" s="387" t="s">
        <v>526</v>
      </c>
      <c r="D115" s="1549" t="s">
        <v>554</v>
      </c>
      <c r="E115" s="1538"/>
      <c r="F115" s="1538"/>
      <c r="G115" s="1538"/>
      <c r="H115" s="1538"/>
      <c r="I115" s="1538"/>
      <c r="J115" s="1561"/>
      <c r="K115" s="388">
        <v>49</v>
      </c>
    </row>
    <row r="116" spans="1:11">
      <c r="A116" s="1531"/>
      <c r="B116" s="387" t="s">
        <v>48</v>
      </c>
      <c r="C116" s="387" t="s">
        <v>526</v>
      </c>
      <c r="D116" s="1549" t="s">
        <v>555</v>
      </c>
      <c r="E116" s="1538"/>
      <c r="F116" s="1538"/>
      <c r="G116" s="1538"/>
      <c r="H116" s="1538"/>
      <c r="I116" s="1538"/>
      <c r="J116" s="1561"/>
      <c r="K116" s="388">
        <v>83</v>
      </c>
    </row>
    <row r="117" spans="1:11" ht="45" customHeight="1">
      <c r="A117" s="1531"/>
      <c r="B117" s="387" t="s">
        <v>487</v>
      </c>
      <c r="C117" s="387" t="s">
        <v>528</v>
      </c>
      <c r="D117" s="1549" t="s">
        <v>556</v>
      </c>
      <c r="E117" s="1538"/>
      <c r="F117" s="1538"/>
      <c r="G117" s="1538"/>
      <c r="H117" s="1538"/>
      <c r="I117" s="1538"/>
      <c r="J117" s="1561"/>
      <c r="K117" s="388">
        <v>3</v>
      </c>
    </row>
    <row r="118" spans="1:11">
      <c r="A118" s="1532"/>
      <c r="B118" s="387" t="s">
        <v>487</v>
      </c>
      <c r="C118" s="387" t="s">
        <v>281</v>
      </c>
      <c r="D118" s="1549" t="s">
        <v>557</v>
      </c>
      <c r="E118" s="1538"/>
      <c r="F118" s="1538"/>
      <c r="G118" s="1538"/>
      <c r="H118" s="1538"/>
      <c r="I118" s="1538"/>
      <c r="J118" s="1561"/>
      <c r="K118" s="388">
        <v>16</v>
      </c>
    </row>
    <row r="119" spans="1:11">
      <c r="A119" s="1531" t="s">
        <v>458</v>
      </c>
      <c r="B119" s="387" t="s">
        <v>487</v>
      </c>
      <c r="C119" s="387" t="s">
        <v>449</v>
      </c>
      <c r="D119" s="1549" t="s">
        <v>558</v>
      </c>
      <c r="E119" s="1538"/>
      <c r="F119" s="1538"/>
      <c r="G119" s="1538"/>
      <c r="H119" s="1538"/>
      <c r="I119" s="1538"/>
      <c r="J119" s="1561"/>
      <c r="K119" s="388">
        <v>130</v>
      </c>
    </row>
    <row r="120" spans="1:11">
      <c r="A120" s="1531"/>
      <c r="B120" s="387" t="s">
        <v>48</v>
      </c>
      <c r="C120" s="387" t="s">
        <v>449</v>
      </c>
      <c r="D120" s="1549" t="s">
        <v>559</v>
      </c>
      <c r="E120" s="1538"/>
      <c r="F120" s="1538"/>
      <c r="G120" s="1538"/>
      <c r="H120" s="1538"/>
      <c r="I120" s="1538"/>
      <c r="J120" s="1561"/>
      <c r="K120" s="388">
        <v>274</v>
      </c>
    </row>
    <row r="121" spans="1:11">
      <c r="A121" s="1531"/>
      <c r="B121" s="480" t="s">
        <v>487</v>
      </c>
      <c r="C121" s="387" t="s">
        <v>449</v>
      </c>
      <c r="D121" s="1549" t="s">
        <v>560</v>
      </c>
      <c r="E121" s="1538"/>
      <c r="F121" s="1538"/>
      <c r="G121" s="1538"/>
      <c r="H121" s="1538"/>
      <c r="I121" s="1538"/>
      <c r="J121" s="1561"/>
      <c r="K121" s="388" t="s">
        <v>52</v>
      </c>
    </row>
    <row r="122" spans="1:11">
      <c r="A122" s="1548"/>
      <c r="B122" s="305"/>
      <c r="C122" s="387" t="s">
        <v>52</v>
      </c>
      <c r="D122" s="388" t="s">
        <v>52</v>
      </c>
      <c r="E122" s="388" t="s">
        <v>52</v>
      </c>
      <c r="F122" s="388" t="s">
        <v>52</v>
      </c>
      <c r="G122" s="388" t="s">
        <v>52</v>
      </c>
      <c r="H122" s="388" t="s">
        <v>52</v>
      </c>
      <c r="I122" s="388" t="s">
        <v>52</v>
      </c>
      <c r="J122" s="388" t="s">
        <v>52</v>
      </c>
      <c r="K122" s="388" t="s">
        <v>52</v>
      </c>
    </row>
    <row r="123" spans="1:11">
      <c r="A123" s="1550" t="s">
        <v>465</v>
      </c>
      <c r="B123" s="387"/>
      <c r="C123" s="387"/>
      <c r="D123" s="388"/>
      <c r="E123" s="388"/>
      <c r="F123" s="388"/>
      <c r="G123" s="388"/>
      <c r="H123" s="388"/>
      <c r="I123" s="388"/>
      <c r="J123" s="388"/>
      <c r="K123" s="388"/>
    </row>
    <row r="124" spans="1:11">
      <c r="A124" s="1550"/>
      <c r="B124" s="387"/>
      <c r="C124" s="387"/>
      <c r="D124" s="388"/>
      <c r="E124" s="388"/>
      <c r="F124" s="388"/>
      <c r="G124" s="388"/>
      <c r="H124" s="388"/>
      <c r="I124" s="388"/>
      <c r="J124" s="388"/>
      <c r="K124" s="388"/>
    </row>
    <row r="125" spans="1:11">
      <c r="A125" s="1550"/>
      <c r="B125" s="387"/>
      <c r="C125" s="387"/>
      <c r="D125" s="388"/>
      <c r="E125" s="388"/>
      <c r="F125" s="388"/>
      <c r="G125" s="388"/>
      <c r="H125" s="388"/>
      <c r="I125" s="388"/>
      <c r="J125" s="388"/>
      <c r="K125" s="388"/>
    </row>
    <row r="126" spans="1:11">
      <c r="A126" s="1550"/>
      <c r="B126" s="387"/>
      <c r="C126" s="387"/>
      <c r="D126" s="388"/>
      <c r="E126" s="388"/>
      <c r="F126" s="388"/>
      <c r="G126" s="388"/>
      <c r="H126" s="388"/>
      <c r="I126" s="388"/>
      <c r="J126" s="388"/>
      <c r="K126" s="388"/>
    </row>
    <row r="127" spans="1:11" ht="15" customHeight="1">
      <c r="A127" s="1531" t="s">
        <v>466</v>
      </c>
      <c r="B127" s="387" t="s">
        <v>467</v>
      </c>
      <c r="C127" s="387" t="s">
        <v>449</v>
      </c>
      <c r="D127" s="1549" t="s">
        <v>561</v>
      </c>
      <c r="E127" s="1538"/>
      <c r="F127" s="1538"/>
      <c r="G127" s="1538"/>
      <c r="H127" s="1538"/>
      <c r="I127" s="1538"/>
      <c r="J127" s="1561"/>
      <c r="K127" s="388">
        <v>35</v>
      </c>
    </row>
    <row r="128" spans="1:11" ht="30">
      <c r="A128" s="1531"/>
      <c r="B128" s="387" t="s">
        <v>467</v>
      </c>
      <c r="C128" s="387" t="s">
        <v>536</v>
      </c>
      <c r="D128" s="1549" t="s">
        <v>469</v>
      </c>
      <c r="E128" s="1538"/>
      <c r="F128" s="1538"/>
      <c r="G128" s="1538"/>
      <c r="H128" s="1538"/>
      <c r="I128" s="1538"/>
      <c r="J128" s="1561"/>
      <c r="K128" s="388">
        <v>44</v>
      </c>
    </row>
    <row r="129" spans="1:11">
      <c r="A129" s="1531"/>
      <c r="B129" s="387" t="s">
        <v>52</v>
      </c>
      <c r="C129" s="387" t="s">
        <v>52</v>
      </c>
      <c r="D129" s="388" t="s">
        <v>52</v>
      </c>
      <c r="E129" s="388" t="s">
        <v>52</v>
      </c>
      <c r="F129" s="388" t="s">
        <v>52</v>
      </c>
      <c r="G129" s="388" t="s">
        <v>52</v>
      </c>
      <c r="H129" s="388" t="s">
        <v>52</v>
      </c>
      <c r="I129" s="388" t="s">
        <v>52</v>
      </c>
      <c r="J129" s="388" t="s">
        <v>52</v>
      </c>
      <c r="K129" s="388" t="s">
        <v>52</v>
      </c>
    </row>
    <row r="130" spans="1:11">
      <c r="A130" s="1532"/>
      <c r="B130" s="387" t="s">
        <v>52</v>
      </c>
      <c r="C130" s="387" t="s">
        <v>52</v>
      </c>
      <c r="D130" s="388" t="s">
        <v>52</v>
      </c>
      <c r="E130" s="388" t="s">
        <v>52</v>
      </c>
      <c r="F130" s="388" t="s">
        <v>52</v>
      </c>
      <c r="G130" s="388" t="s">
        <v>52</v>
      </c>
      <c r="H130" s="388" t="s">
        <v>52</v>
      </c>
      <c r="I130" s="388" t="s">
        <v>52</v>
      </c>
      <c r="J130" s="388" t="s">
        <v>52</v>
      </c>
      <c r="K130" s="388" t="s">
        <v>52</v>
      </c>
    </row>
    <row r="131" spans="1:11" ht="30">
      <c r="A131" s="1531" t="s">
        <v>470</v>
      </c>
      <c r="B131" s="387" t="s">
        <v>52</v>
      </c>
      <c r="C131" s="387" t="s">
        <v>500</v>
      </c>
      <c r="D131" s="388" t="s">
        <v>562</v>
      </c>
      <c r="E131" s="388" t="s">
        <v>563</v>
      </c>
      <c r="F131" s="388" t="s">
        <v>564</v>
      </c>
      <c r="G131" s="388" t="s">
        <v>565</v>
      </c>
      <c r="H131" s="388" t="s">
        <v>474</v>
      </c>
      <c r="I131" s="388" t="s">
        <v>566</v>
      </c>
      <c r="J131" s="388" t="s">
        <v>567</v>
      </c>
      <c r="K131" s="388" t="s">
        <v>69</v>
      </c>
    </row>
    <row r="132" spans="1:11">
      <c r="A132" s="1531"/>
      <c r="B132" s="387" t="s">
        <v>52</v>
      </c>
      <c r="C132" s="387" t="s">
        <v>500</v>
      </c>
      <c r="D132" s="388" t="s">
        <v>568</v>
      </c>
      <c r="E132" s="514" t="s">
        <v>568</v>
      </c>
      <c r="F132" s="388" t="s">
        <v>569</v>
      </c>
      <c r="G132" s="388" t="s">
        <v>569</v>
      </c>
      <c r="H132" s="388" t="s">
        <v>570</v>
      </c>
      <c r="I132" s="388" t="s">
        <v>570</v>
      </c>
      <c r="J132" s="388" t="s">
        <v>570</v>
      </c>
      <c r="K132" s="388" t="s">
        <v>69</v>
      </c>
    </row>
    <row r="133" spans="1:11">
      <c r="A133" s="1531"/>
      <c r="B133" s="387" t="s">
        <v>52</v>
      </c>
      <c r="C133" s="387"/>
      <c r="D133" s="388" t="s">
        <v>52</v>
      </c>
      <c r="E133" s="388" t="s">
        <v>52</v>
      </c>
      <c r="F133" s="388" t="s">
        <v>52</v>
      </c>
      <c r="G133" s="388" t="s">
        <v>52</v>
      </c>
      <c r="H133" s="388" t="s">
        <v>52</v>
      </c>
      <c r="I133" s="388" t="s">
        <v>52</v>
      </c>
      <c r="J133" s="388" t="s">
        <v>52</v>
      </c>
      <c r="K133" s="388" t="s">
        <v>52</v>
      </c>
    </row>
    <row r="134" spans="1:11">
      <c r="A134" s="1532"/>
      <c r="B134" s="387" t="s">
        <v>52</v>
      </c>
      <c r="C134" s="387" t="s">
        <v>52</v>
      </c>
      <c r="D134" s="388" t="s">
        <v>52</v>
      </c>
      <c r="E134" s="388" t="s">
        <v>52</v>
      </c>
      <c r="F134" s="388" t="s">
        <v>52</v>
      </c>
      <c r="G134" s="388" t="s">
        <v>52</v>
      </c>
      <c r="H134" s="388" t="s">
        <v>52</v>
      </c>
      <c r="I134" s="388" t="s">
        <v>52</v>
      </c>
      <c r="J134" s="388" t="s">
        <v>52</v>
      </c>
      <c r="K134" s="388" t="s">
        <v>52</v>
      </c>
    </row>
    <row r="135" spans="1:11" ht="45">
      <c r="A135" s="1531" t="s">
        <v>478</v>
      </c>
      <c r="B135" s="387" t="s">
        <v>571</v>
      </c>
      <c r="C135" s="387" t="s">
        <v>449</v>
      </c>
      <c r="D135" s="388" t="s">
        <v>547</v>
      </c>
      <c r="E135" s="388" t="s">
        <v>547</v>
      </c>
      <c r="F135" s="388" t="s">
        <v>547</v>
      </c>
      <c r="G135" s="388" t="s">
        <v>547</v>
      </c>
      <c r="H135" s="388" t="s">
        <v>547</v>
      </c>
      <c r="I135" s="388" t="s">
        <v>547</v>
      </c>
      <c r="J135" s="388" t="s">
        <v>547</v>
      </c>
      <c r="K135" s="388" t="s">
        <v>572</v>
      </c>
    </row>
    <row r="136" spans="1:11" ht="30">
      <c r="A136" s="1531"/>
      <c r="B136" s="387" t="s">
        <v>517</v>
      </c>
      <c r="C136" s="387" t="s">
        <v>449</v>
      </c>
      <c r="D136" s="388" t="s">
        <v>573</v>
      </c>
      <c r="E136" s="388" t="s">
        <v>573</v>
      </c>
      <c r="F136" s="388" t="s">
        <v>573</v>
      </c>
      <c r="G136" s="388" t="s">
        <v>573</v>
      </c>
      <c r="H136" s="388" t="s">
        <v>573</v>
      </c>
      <c r="I136" s="388" t="s">
        <v>573</v>
      </c>
      <c r="J136" s="388" t="s">
        <v>573</v>
      </c>
      <c r="K136" s="388">
        <v>1</v>
      </c>
    </row>
    <row r="137" spans="1:11" ht="45">
      <c r="A137" s="1531"/>
      <c r="B137" s="480" t="s">
        <v>517</v>
      </c>
      <c r="C137" s="480" t="s">
        <v>449</v>
      </c>
      <c r="D137" s="437" t="s">
        <v>574</v>
      </c>
      <c r="E137" s="437" t="s">
        <v>574</v>
      </c>
      <c r="F137" s="437" t="s">
        <v>574</v>
      </c>
      <c r="G137" s="437" t="s">
        <v>574</v>
      </c>
      <c r="H137" s="437" t="s">
        <v>574</v>
      </c>
      <c r="I137" s="437" t="s">
        <v>574</v>
      </c>
      <c r="J137" s="437" t="s">
        <v>574</v>
      </c>
      <c r="K137" s="437">
        <v>274</v>
      </c>
    </row>
    <row r="138" spans="1:11">
      <c r="A138" s="1548"/>
      <c r="B138" s="305"/>
      <c r="C138" s="363"/>
      <c r="D138" s="513"/>
      <c r="E138" s="513"/>
      <c r="F138" s="513"/>
      <c r="G138" s="513"/>
      <c r="H138" s="513"/>
      <c r="I138" s="513"/>
      <c r="J138" s="513"/>
      <c r="K138" s="1249"/>
    </row>
    <row r="139" spans="1:11" ht="15" customHeight="1">
      <c r="A139" s="1531" t="s">
        <v>480</v>
      </c>
      <c r="B139" s="387" t="s">
        <v>517</v>
      </c>
      <c r="C139" s="416" t="s">
        <v>449</v>
      </c>
      <c r="D139" s="1533" t="s">
        <v>575</v>
      </c>
      <c r="E139" s="1533"/>
      <c r="F139" s="1533"/>
      <c r="G139" s="1533"/>
      <c r="H139" s="1533"/>
      <c r="I139" s="1533"/>
      <c r="J139" s="1533"/>
      <c r="K139" s="437">
        <v>130</v>
      </c>
    </row>
    <row r="140" spans="1:11" ht="15" customHeight="1">
      <c r="A140" s="1531"/>
      <c r="B140" s="387" t="s">
        <v>517</v>
      </c>
      <c r="C140" s="416" t="s">
        <v>449</v>
      </c>
      <c r="D140" s="1534" t="s">
        <v>576</v>
      </c>
      <c r="E140" s="1534"/>
      <c r="F140" s="1534"/>
      <c r="G140" s="1534"/>
      <c r="H140" s="1534"/>
      <c r="I140" s="1534"/>
      <c r="J140" s="1534"/>
      <c r="K140" s="1249">
        <v>10</v>
      </c>
    </row>
    <row r="141" spans="1:11" ht="42.75" customHeight="1">
      <c r="A141" s="1531"/>
      <c r="B141" s="387" t="s">
        <v>520</v>
      </c>
      <c r="C141" s="416" t="s">
        <v>449</v>
      </c>
      <c r="D141" s="1534" t="s">
        <v>577</v>
      </c>
      <c r="E141" s="1534"/>
      <c r="F141" s="1534"/>
      <c r="G141" s="1534"/>
      <c r="H141" s="1534"/>
      <c r="I141" s="1534"/>
      <c r="J141" s="1534"/>
      <c r="K141" s="1249">
        <v>223</v>
      </c>
    </row>
    <row r="142" spans="1:11" ht="30" customHeight="1">
      <c r="A142" s="1532"/>
      <c r="B142" s="387" t="s">
        <v>48</v>
      </c>
      <c r="C142" s="416" t="s">
        <v>449</v>
      </c>
      <c r="D142" s="1534" t="s">
        <v>578</v>
      </c>
      <c r="E142" s="1534"/>
      <c r="F142" s="1534"/>
      <c r="G142" s="1534"/>
      <c r="H142" s="1534"/>
      <c r="I142" s="1534"/>
      <c r="J142" s="1534"/>
      <c r="K142" s="1249">
        <v>349</v>
      </c>
    </row>
    <row r="145" spans="1:11" ht="25.5">
      <c r="A145" s="1568" t="s">
        <v>579</v>
      </c>
      <c r="B145" s="1568"/>
      <c r="C145" s="1568"/>
      <c r="D145" s="1568"/>
      <c r="E145" s="1568"/>
      <c r="F145" s="1568"/>
      <c r="G145" s="1568"/>
      <c r="H145" s="1568"/>
      <c r="I145" s="1568"/>
      <c r="J145" s="1568"/>
      <c r="K145" s="1568"/>
    </row>
    <row r="146" spans="1:11" ht="31.5">
      <c r="A146" s="391" t="s">
        <v>441</v>
      </c>
      <c r="B146" s="392" t="s">
        <v>442</v>
      </c>
      <c r="C146" s="392" t="s">
        <v>443</v>
      </c>
      <c r="D146" s="392" t="s">
        <v>444</v>
      </c>
      <c r="E146" s="392" t="s">
        <v>41</v>
      </c>
      <c r="F146" s="392" t="s">
        <v>42</v>
      </c>
      <c r="G146" s="392" t="s">
        <v>43</v>
      </c>
      <c r="H146" s="392" t="s">
        <v>44</v>
      </c>
      <c r="I146" s="392" t="s">
        <v>45</v>
      </c>
      <c r="J146" s="392" t="s">
        <v>46</v>
      </c>
      <c r="K146" s="456" t="s">
        <v>51</v>
      </c>
    </row>
    <row r="147" spans="1:11">
      <c r="A147" s="1531" t="s">
        <v>445</v>
      </c>
      <c r="B147" s="387" t="s">
        <v>487</v>
      </c>
      <c r="C147" s="393" t="s">
        <v>522</v>
      </c>
      <c r="D147" s="1549" t="s">
        <v>556</v>
      </c>
      <c r="E147" s="1538"/>
      <c r="F147" s="1538"/>
      <c r="G147" s="1538"/>
      <c r="H147" s="1538"/>
      <c r="I147" s="1538"/>
      <c r="J147" s="1561"/>
      <c r="K147" s="394" t="s">
        <v>19</v>
      </c>
    </row>
    <row r="148" spans="1:11">
      <c r="A148" s="1531"/>
      <c r="B148" s="387" t="s">
        <v>487</v>
      </c>
      <c r="C148" s="393" t="s">
        <v>522</v>
      </c>
      <c r="D148" s="1549" t="s">
        <v>146</v>
      </c>
      <c r="E148" s="1538"/>
      <c r="F148" s="1538"/>
      <c r="G148" s="1538"/>
      <c r="H148" s="1538"/>
      <c r="I148" s="1538"/>
      <c r="J148" s="1561"/>
      <c r="K148" s="588">
        <v>27114.49</v>
      </c>
    </row>
    <row r="149" spans="1:11">
      <c r="A149" s="1531"/>
      <c r="B149" s="387" t="s">
        <v>487</v>
      </c>
      <c r="C149" s="393" t="s">
        <v>522</v>
      </c>
      <c r="D149" s="1549" t="s">
        <v>580</v>
      </c>
      <c r="E149" s="1538"/>
      <c r="F149" s="1538"/>
      <c r="G149" s="1538"/>
      <c r="H149" s="1538"/>
      <c r="I149" s="1538"/>
      <c r="J149" s="1561"/>
      <c r="K149" s="394">
        <v>676</v>
      </c>
    </row>
    <row r="150" spans="1:11">
      <c r="A150" s="1532"/>
      <c r="B150" s="387" t="s">
        <v>52</v>
      </c>
      <c r="C150" s="393" t="s">
        <v>52</v>
      </c>
      <c r="D150" s="388" t="s">
        <v>52</v>
      </c>
      <c r="E150" s="388" t="s">
        <v>52</v>
      </c>
      <c r="F150" s="388" t="s">
        <v>52</v>
      </c>
      <c r="G150" s="388" t="s">
        <v>52</v>
      </c>
      <c r="H150" s="1252" t="s">
        <v>52</v>
      </c>
      <c r="I150" s="388" t="s">
        <v>52</v>
      </c>
      <c r="J150" s="388" t="s">
        <v>52</v>
      </c>
      <c r="K150" s="394" t="s">
        <v>52</v>
      </c>
    </row>
    <row r="151" spans="1:11">
      <c r="A151" s="1531" t="s">
        <v>453</v>
      </c>
      <c r="B151" s="387" t="s">
        <v>487</v>
      </c>
      <c r="C151" s="393" t="s">
        <v>281</v>
      </c>
      <c r="D151" s="1549" t="s">
        <v>581</v>
      </c>
      <c r="E151" s="1538"/>
      <c r="F151" s="1538"/>
      <c r="G151" s="1538"/>
      <c r="H151" s="1538"/>
      <c r="I151" s="1538"/>
      <c r="J151" s="1561"/>
      <c r="K151" s="394">
        <v>12</v>
      </c>
    </row>
    <row r="152" spans="1:11">
      <c r="A152" s="1531"/>
      <c r="B152" s="387" t="s">
        <v>487</v>
      </c>
      <c r="C152" s="393" t="s">
        <v>582</v>
      </c>
      <c r="D152" s="1549" t="s">
        <v>583</v>
      </c>
      <c r="E152" s="1538"/>
      <c r="F152" s="1538"/>
      <c r="G152" s="1538"/>
      <c r="H152" s="1538"/>
      <c r="I152" s="1538"/>
      <c r="J152" s="1561"/>
      <c r="K152" s="394" t="s">
        <v>19</v>
      </c>
    </row>
    <row r="153" spans="1:11">
      <c r="A153" s="1531"/>
      <c r="B153" s="387" t="s">
        <v>48</v>
      </c>
      <c r="C153" s="393" t="s">
        <v>584</v>
      </c>
      <c r="D153" s="1549" t="s">
        <v>585</v>
      </c>
      <c r="E153" s="1538"/>
      <c r="F153" s="1538"/>
      <c r="G153" s="1538"/>
      <c r="H153" s="1538"/>
      <c r="I153" s="1538"/>
      <c r="J153" s="1561"/>
      <c r="K153" s="394">
        <v>148</v>
      </c>
    </row>
    <row r="154" spans="1:11">
      <c r="A154" s="1532"/>
      <c r="B154" s="387" t="s">
        <v>487</v>
      </c>
      <c r="C154" s="393" t="s">
        <v>586</v>
      </c>
      <c r="D154" s="1549" t="s">
        <v>457</v>
      </c>
      <c r="E154" s="1538"/>
      <c r="F154" s="1538"/>
      <c r="G154" s="1538"/>
      <c r="H154" s="1538"/>
      <c r="I154" s="1538"/>
      <c r="J154" s="1561"/>
      <c r="K154" s="394">
        <v>14838.03</v>
      </c>
    </row>
    <row r="155" spans="1:11">
      <c r="A155" s="1531" t="s">
        <v>458</v>
      </c>
      <c r="B155" s="387" t="s">
        <v>487</v>
      </c>
      <c r="C155" s="393" t="s">
        <v>449</v>
      </c>
      <c r="D155" s="1549" t="s">
        <v>587</v>
      </c>
      <c r="E155" s="1538"/>
      <c r="F155" s="1538"/>
      <c r="G155" s="1538"/>
      <c r="H155" s="1538"/>
      <c r="I155" s="1538"/>
      <c r="J155" s="1561"/>
      <c r="K155" s="394" t="s">
        <v>19</v>
      </c>
    </row>
    <row r="156" spans="1:11">
      <c r="A156" s="1531"/>
      <c r="B156" s="387" t="s">
        <v>588</v>
      </c>
      <c r="C156" s="393" t="s">
        <v>449</v>
      </c>
      <c r="D156" s="1549" t="s">
        <v>589</v>
      </c>
      <c r="E156" s="1538"/>
      <c r="F156" s="1538"/>
      <c r="G156" s="1538"/>
      <c r="H156" s="1538"/>
      <c r="I156" s="1538"/>
      <c r="J156" s="1561"/>
      <c r="K156" s="394" t="s">
        <v>19</v>
      </c>
    </row>
    <row r="157" spans="1:11">
      <c r="A157" s="1531"/>
      <c r="B157" s="387" t="s">
        <v>52</v>
      </c>
      <c r="C157" s="393" t="s">
        <v>52</v>
      </c>
      <c r="D157" s="388" t="s">
        <v>52</v>
      </c>
      <c r="E157" s="388" t="s">
        <v>52</v>
      </c>
      <c r="F157" s="388" t="s">
        <v>52</v>
      </c>
      <c r="G157" s="388" t="s">
        <v>52</v>
      </c>
      <c r="H157" s="388" t="s">
        <v>52</v>
      </c>
      <c r="I157" s="388" t="s">
        <v>52</v>
      </c>
      <c r="J157" s="388" t="s">
        <v>52</v>
      </c>
      <c r="K157" s="394" t="s">
        <v>52</v>
      </c>
    </row>
    <row r="158" spans="1:11">
      <c r="A158" s="1532"/>
      <c r="B158" s="387" t="s">
        <v>52</v>
      </c>
      <c r="C158" s="393" t="s">
        <v>52</v>
      </c>
      <c r="D158" s="394" t="s">
        <v>52</v>
      </c>
      <c r="E158" s="394" t="s">
        <v>52</v>
      </c>
      <c r="F158" s="394" t="s">
        <v>52</v>
      </c>
      <c r="G158" s="394" t="s">
        <v>52</v>
      </c>
      <c r="H158" s="394" t="s">
        <v>52</v>
      </c>
      <c r="I158" s="394" t="s">
        <v>52</v>
      </c>
      <c r="J158" s="394" t="s">
        <v>52</v>
      </c>
      <c r="K158" s="394" t="s">
        <v>52</v>
      </c>
    </row>
    <row r="159" spans="1:11" ht="30.75" customHeight="1">
      <c r="A159" s="1550" t="s">
        <v>465</v>
      </c>
      <c r="B159" s="387"/>
      <c r="C159" s="387" t="s">
        <v>449</v>
      </c>
      <c r="D159" s="1549" t="s">
        <v>590</v>
      </c>
      <c r="E159" s="1538"/>
      <c r="F159" s="1538"/>
      <c r="G159" s="1538"/>
      <c r="H159" s="1538"/>
      <c r="I159" s="1538"/>
      <c r="J159" s="1561"/>
      <c r="K159" s="394" t="s">
        <v>19</v>
      </c>
    </row>
    <row r="160" spans="1:11">
      <c r="A160" s="1550"/>
      <c r="B160" s="387"/>
      <c r="C160" s="393"/>
      <c r="D160" s="394"/>
      <c r="E160" s="394"/>
      <c r="F160" s="394"/>
      <c r="G160" s="394"/>
      <c r="H160" s="394"/>
      <c r="I160" s="394"/>
      <c r="J160" s="394"/>
      <c r="K160" s="394"/>
    </row>
    <row r="161" spans="1:11">
      <c r="A161" s="1550"/>
      <c r="B161" s="387"/>
      <c r="C161" s="393"/>
      <c r="D161" s="394"/>
      <c r="E161" s="394"/>
      <c r="F161" s="394"/>
      <c r="G161" s="394"/>
      <c r="H161" s="394"/>
      <c r="I161" s="394"/>
      <c r="J161" s="394"/>
      <c r="K161" s="394"/>
    </row>
    <row r="162" spans="1:11">
      <c r="A162" s="1550"/>
      <c r="B162" s="387"/>
      <c r="C162" s="393"/>
      <c r="D162" s="394"/>
      <c r="E162" s="394"/>
      <c r="F162" s="394"/>
      <c r="G162" s="394"/>
      <c r="H162" s="394"/>
      <c r="I162" s="394"/>
      <c r="J162" s="394"/>
      <c r="K162" s="394"/>
    </row>
    <row r="163" spans="1:11">
      <c r="A163" s="1531" t="s">
        <v>466</v>
      </c>
      <c r="B163" s="387" t="s">
        <v>467</v>
      </c>
      <c r="C163" s="387" t="s">
        <v>449</v>
      </c>
      <c r="D163" s="1549" t="s">
        <v>561</v>
      </c>
      <c r="E163" s="1538"/>
      <c r="F163" s="1538"/>
      <c r="G163" s="1538"/>
      <c r="H163" s="1538"/>
      <c r="I163" s="1538"/>
      <c r="J163" s="1561"/>
      <c r="K163" s="388">
        <v>39</v>
      </c>
    </row>
    <row r="164" spans="1:11" ht="30">
      <c r="A164" s="1531"/>
      <c r="B164" s="387" t="s">
        <v>467</v>
      </c>
      <c r="C164" s="387" t="s">
        <v>536</v>
      </c>
      <c r="D164" s="1549" t="s">
        <v>469</v>
      </c>
      <c r="E164" s="1538"/>
      <c r="F164" s="1538"/>
      <c r="G164" s="1538"/>
      <c r="H164" s="1538"/>
      <c r="I164" s="1538"/>
      <c r="J164" s="1561"/>
      <c r="K164" s="388">
        <v>35</v>
      </c>
    </row>
    <row r="165" spans="1:11">
      <c r="A165" s="1531"/>
      <c r="B165" s="387" t="s">
        <v>52</v>
      </c>
      <c r="C165" s="393" t="s">
        <v>52</v>
      </c>
      <c r="D165" s="394" t="s">
        <v>52</v>
      </c>
      <c r="E165" s="394" t="s">
        <v>52</v>
      </c>
      <c r="F165" s="394" t="s">
        <v>52</v>
      </c>
      <c r="G165" s="394" t="s">
        <v>52</v>
      </c>
      <c r="H165" s="394" t="s">
        <v>52</v>
      </c>
      <c r="I165" s="394" t="s">
        <v>52</v>
      </c>
      <c r="J165" s="394" t="s">
        <v>52</v>
      </c>
      <c r="K165" s="394" t="s">
        <v>52</v>
      </c>
    </row>
    <row r="166" spans="1:11">
      <c r="A166" s="1532"/>
      <c r="B166" s="387" t="s">
        <v>52</v>
      </c>
      <c r="C166" s="393" t="s">
        <v>52</v>
      </c>
      <c r="D166" s="394" t="s">
        <v>52</v>
      </c>
      <c r="E166" s="394" t="s">
        <v>52</v>
      </c>
      <c r="F166" s="394" t="s">
        <v>52</v>
      </c>
      <c r="G166" s="394" t="s">
        <v>52</v>
      </c>
      <c r="H166" s="394" t="s">
        <v>52</v>
      </c>
      <c r="I166" s="394" t="s">
        <v>52</v>
      </c>
      <c r="J166" s="394" t="s">
        <v>52</v>
      </c>
      <c r="K166" s="394" t="s">
        <v>52</v>
      </c>
    </row>
    <row r="167" spans="1:11" ht="28.5">
      <c r="A167" s="1531" t="s">
        <v>470</v>
      </c>
      <c r="B167" s="387" t="s">
        <v>507</v>
      </c>
      <c r="C167" s="393" t="s">
        <v>52</v>
      </c>
      <c r="D167" s="394" t="s">
        <v>591</v>
      </c>
      <c r="E167" s="394" t="s">
        <v>592</v>
      </c>
      <c r="F167" s="394" t="s">
        <v>593</v>
      </c>
      <c r="G167" s="394" t="s">
        <v>594</v>
      </c>
      <c r="H167" s="394" t="s">
        <v>562</v>
      </c>
      <c r="I167" s="394" t="s">
        <v>595</v>
      </c>
      <c r="J167" s="394" t="s">
        <v>596</v>
      </c>
      <c r="K167" s="394" t="s">
        <v>19</v>
      </c>
    </row>
    <row r="168" spans="1:11" ht="71.25">
      <c r="A168" s="1531"/>
      <c r="B168" s="387" t="s">
        <v>507</v>
      </c>
      <c r="C168" s="393" t="s">
        <v>597</v>
      </c>
      <c r="D168" s="394" t="s">
        <v>598</v>
      </c>
      <c r="E168" s="394" t="s">
        <v>52</v>
      </c>
      <c r="F168" s="394" t="s">
        <v>599</v>
      </c>
      <c r="G168" s="394" t="s">
        <v>600</v>
      </c>
      <c r="H168" s="394" t="s">
        <v>601</v>
      </c>
      <c r="I168" s="394" t="s">
        <v>602</v>
      </c>
      <c r="J168" s="394"/>
      <c r="K168" s="394" t="s">
        <v>19</v>
      </c>
    </row>
    <row r="169" spans="1:11">
      <c r="A169" s="1531"/>
      <c r="B169" s="387" t="s">
        <v>507</v>
      </c>
      <c r="C169" s="393" t="s">
        <v>52</v>
      </c>
      <c r="D169" s="394" t="s">
        <v>603</v>
      </c>
      <c r="E169" s="394" t="s">
        <v>603</v>
      </c>
      <c r="F169" s="394" t="s">
        <v>604</v>
      </c>
      <c r="G169" s="394" t="s">
        <v>604</v>
      </c>
      <c r="H169" s="394" t="s">
        <v>604</v>
      </c>
      <c r="I169" s="394" t="s">
        <v>604</v>
      </c>
      <c r="J169" s="394" t="s">
        <v>604</v>
      </c>
      <c r="K169" s="394" t="s">
        <v>19</v>
      </c>
    </row>
    <row r="170" spans="1:11">
      <c r="A170" s="1532"/>
      <c r="B170" s="387" t="s">
        <v>52</v>
      </c>
      <c r="C170" s="393" t="s">
        <v>52</v>
      </c>
      <c r="D170" s="394" t="s">
        <v>52</v>
      </c>
      <c r="E170" s="394" t="s">
        <v>52</v>
      </c>
      <c r="F170" s="394" t="s">
        <v>52</v>
      </c>
      <c r="G170" s="394" t="s">
        <v>52</v>
      </c>
      <c r="H170" s="394" t="s">
        <v>52</v>
      </c>
      <c r="I170" s="394" t="s">
        <v>52</v>
      </c>
      <c r="J170" s="394" t="s">
        <v>52</v>
      </c>
      <c r="K170" s="394" t="s">
        <v>52</v>
      </c>
    </row>
    <row r="171" spans="1:11" ht="30.75" customHeight="1">
      <c r="A171" s="1531" t="s">
        <v>478</v>
      </c>
      <c r="B171" s="387" t="s">
        <v>487</v>
      </c>
      <c r="C171" s="393" t="s">
        <v>605</v>
      </c>
      <c r="D171" s="394" t="s">
        <v>606</v>
      </c>
      <c r="E171" s="394" t="s">
        <v>606</v>
      </c>
      <c r="F171" s="394" t="s">
        <v>606</v>
      </c>
      <c r="G171" s="394" t="s">
        <v>606</v>
      </c>
      <c r="H171" s="394" t="s">
        <v>606</v>
      </c>
      <c r="I171" s="394" t="s">
        <v>606</v>
      </c>
      <c r="J171" s="394" t="s">
        <v>606</v>
      </c>
      <c r="K171" s="394" t="s">
        <v>607</v>
      </c>
    </row>
    <row r="172" spans="1:11" ht="57">
      <c r="A172" s="1531"/>
      <c r="B172" s="387" t="s">
        <v>571</v>
      </c>
      <c r="C172" s="393" t="s">
        <v>449</v>
      </c>
      <c r="D172" s="394" t="s">
        <v>608</v>
      </c>
      <c r="E172" s="394" t="s">
        <v>608</v>
      </c>
      <c r="F172" s="394" t="s">
        <v>608</v>
      </c>
      <c r="G172" s="394" t="s">
        <v>608</v>
      </c>
      <c r="H172" s="394" t="s">
        <v>608</v>
      </c>
      <c r="I172" s="394" t="s">
        <v>608</v>
      </c>
      <c r="J172" s="394" t="s">
        <v>608</v>
      </c>
      <c r="K172" s="394" t="s">
        <v>19</v>
      </c>
    </row>
    <row r="173" spans="1:11" ht="42.75">
      <c r="A173" s="1531"/>
      <c r="B173" s="387" t="s">
        <v>571</v>
      </c>
      <c r="C173" s="393" t="s">
        <v>449</v>
      </c>
      <c r="D173" s="394" t="s">
        <v>609</v>
      </c>
      <c r="E173" s="394" t="s">
        <v>609</v>
      </c>
      <c r="F173" s="394" t="s">
        <v>609</v>
      </c>
      <c r="G173" s="394" t="s">
        <v>609</v>
      </c>
      <c r="H173" s="394" t="s">
        <v>609</v>
      </c>
      <c r="I173" s="394" t="s">
        <v>609</v>
      </c>
      <c r="J173" s="394" t="s">
        <v>609</v>
      </c>
      <c r="K173" s="394">
        <v>262</v>
      </c>
    </row>
    <row r="174" spans="1:11">
      <c r="A174" s="1532"/>
      <c r="B174" s="387" t="s">
        <v>52</v>
      </c>
      <c r="C174" s="393" t="s">
        <v>52</v>
      </c>
      <c r="D174" s="494" t="s">
        <v>52</v>
      </c>
      <c r="E174" s="494" t="s">
        <v>52</v>
      </c>
      <c r="F174" s="494" t="s">
        <v>52</v>
      </c>
      <c r="G174" s="494" t="s">
        <v>52</v>
      </c>
      <c r="H174" s="494" t="s">
        <v>52</v>
      </c>
      <c r="I174" s="494" t="s">
        <v>52</v>
      </c>
      <c r="J174" s="494" t="s">
        <v>52</v>
      </c>
      <c r="K174" s="494" t="s">
        <v>52</v>
      </c>
    </row>
    <row r="175" spans="1:11" ht="42.75" customHeight="1">
      <c r="A175" s="1531" t="s">
        <v>480</v>
      </c>
      <c r="B175" s="387" t="s">
        <v>517</v>
      </c>
      <c r="C175" s="493" t="s">
        <v>449</v>
      </c>
      <c r="D175" s="1577" t="s">
        <v>575</v>
      </c>
      <c r="E175" s="1577"/>
      <c r="F175" s="1577"/>
      <c r="G175" s="1577"/>
      <c r="H175" s="1577"/>
      <c r="I175" s="1577"/>
      <c r="J175" s="1577"/>
      <c r="K175" s="852" t="s">
        <v>610</v>
      </c>
    </row>
    <row r="176" spans="1:11" ht="15" customHeight="1">
      <c r="A176" s="1531"/>
      <c r="B176" s="387" t="s">
        <v>48</v>
      </c>
      <c r="C176" s="493" t="s">
        <v>449</v>
      </c>
      <c r="D176" s="1569" t="s">
        <v>578</v>
      </c>
      <c r="E176" s="1569"/>
      <c r="F176" s="1569"/>
      <c r="G176" s="1569"/>
      <c r="H176" s="1569"/>
      <c r="I176" s="1569"/>
      <c r="J176" s="1569"/>
      <c r="K176" s="394">
        <v>316</v>
      </c>
    </row>
    <row r="177" spans="1:11" ht="15" customHeight="1">
      <c r="A177" s="1531"/>
      <c r="B177" s="387" t="s">
        <v>520</v>
      </c>
      <c r="C177" s="493" t="s">
        <v>449</v>
      </c>
      <c r="D177" s="1569" t="s">
        <v>577</v>
      </c>
      <c r="E177" s="1569"/>
      <c r="F177" s="1569"/>
      <c r="G177" s="1569"/>
      <c r="H177" s="1569"/>
      <c r="I177" s="1569"/>
      <c r="J177" s="1569"/>
      <c r="K177" s="394" t="s">
        <v>611</v>
      </c>
    </row>
    <row r="178" spans="1:11">
      <c r="A178" s="1532"/>
      <c r="B178" s="387" t="s">
        <v>517</v>
      </c>
      <c r="C178" s="393" t="s">
        <v>449</v>
      </c>
      <c r="D178" s="394" t="s">
        <v>52</v>
      </c>
      <c r="E178" s="394" t="s">
        <v>52</v>
      </c>
      <c r="F178" s="394" t="s">
        <v>52</v>
      </c>
      <c r="G178" s="394" t="s">
        <v>52</v>
      </c>
      <c r="H178" s="394" t="s">
        <v>52</v>
      </c>
      <c r="I178" s="394" t="s">
        <v>52</v>
      </c>
      <c r="J178" s="394" t="s">
        <v>52</v>
      </c>
      <c r="K178" s="394" t="s">
        <v>52</v>
      </c>
    </row>
    <row r="181" spans="1:11" ht="25.5">
      <c r="A181" s="1568" t="s">
        <v>612</v>
      </c>
      <c r="B181" s="1568"/>
      <c r="C181" s="1568"/>
      <c r="D181" s="1568"/>
      <c r="E181" s="1568"/>
      <c r="F181" s="1568"/>
      <c r="G181" s="1568"/>
      <c r="H181" s="1568"/>
      <c r="I181" s="1568"/>
      <c r="J181" s="1568"/>
      <c r="K181" s="1568"/>
    </row>
    <row r="182" spans="1:11" ht="31.5">
      <c r="A182" s="391" t="s">
        <v>441</v>
      </c>
      <c r="B182" s="392" t="s">
        <v>442</v>
      </c>
      <c r="C182" s="392" t="s">
        <v>443</v>
      </c>
      <c r="D182" s="392" t="s">
        <v>444</v>
      </c>
      <c r="E182" s="392" t="s">
        <v>41</v>
      </c>
      <c r="F182" s="392" t="s">
        <v>42</v>
      </c>
      <c r="G182" s="392" t="s">
        <v>43</v>
      </c>
      <c r="H182" s="392" t="s">
        <v>44</v>
      </c>
      <c r="I182" s="392" t="s">
        <v>45</v>
      </c>
      <c r="J182" s="392" t="s">
        <v>46</v>
      </c>
      <c r="K182" s="456" t="s">
        <v>51</v>
      </c>
    </row>
    <row r="183" spans="1:11" ht="28.5">
      <c r="A183" s="1531" t="s">
        <v>445</v>
      </c>
      <c r="B183" s="387" t="s">
        <v>487</v>
      </c>
      <c r="C183" s="393" t="s">
        <v>522</v>
      </c>
      <c r="D183" s="1549" t="s">
        <v>613</v>
      </c>
      <c r="E183" s="1538"/>
      <c r="F183" s="1538"/>
      <c r="G183" s="1538"/>
      <c r="H183" s="1538"/>
      <c r="I183" s="1538"/>
      <c r="J183" s="1561"/>
      <c r="K183" s="394" t="s">
        <v>614</v>
      </c>
    </row>
    <row r="184" spans="1:11">
      <c r="A184" s="1531"/>
      <c r="B184" s="387" t="s">
        <v>487</v>
      </c>
      <c r="C184" s="393" t="s">
        <v>522</v>
      </c>
      <c r="D184" s="1549" t="s">
        <v>615</v>
      </c>
      <c r="E184" s="1538"/>
      <c r="F184" s="1538"/>
      <c r="G184" s="1538"/>
      <c r="H184" s="1538"/>
      <c r="I184" s="1538"/>
      <c r="J184" s="1561"/>
      <c r="K184" s="394" t="s">
        <v>616</v>
      </c>
    </row>
    <row r="185" spans="1:11">
      <c r="A185" s="1531"/>
      <c r="B185" s="387" t="s">
        <v>48</v>
      </c>
      <c r="C185" s="393" t="s">
        <v>617</v>
      </c>
      <c r="D185" s="1549" t="s">
        <v>618</v>
      </c>
      <c r="E185" s="1538"/>
      <c r="F185" s="1538"/>
      <c r="G185" s="1538"/>
      <c r="H185" s="1538"/>
      <c r="I185" s="1538"/>
      <c r="J185" s="1561"/>
      <c r="K185" s="394" t="s">
        <v>619</v>
      </c>
    </row>
    <row r="186" spans="1:11">
      <c r="A186" s="1532"/>
      <c r="B186" s="387" t="s">
        <v>52</v>
      </c>
      <c r="C186" s="393" t="s">
        <v>52</v>
      </c>
      <c r="D186" s="388" t="s">
        <v>52</v>
      </c>
      <c r="E186" s="388" t="s">
        <v>52</v>
      </c>
      <c r="F186" s="388" t="s">
        <v>52</v>
      </c>
      <c r="G186" s="388" t="s">
        <v>52</v>
      </c>
      <c r="H186" s="1252" t="s">
        <v>52</v>
      </c>
      <c r="I186" s="388" t="s">
        <v>52</v>
      </c>
      <c r="J186" s="388" t="s">
        <v>52</v>
      </c>
      <c r="K186" s="394" t="s">
        <v>52</v>
      </c>
    </row>
    <row r="187" spans="1:11">
      <c r="A187" s="1531" t="s">
        <v>453</v>
      </c>
      <c r="B187" s="387" t="s">
        <v>487</v>
      </c>
      <c r="C187" s="393" t="s">
        <v>454</v>
      </c>
      <c r="D187" s="1549" t="s">
        <v>620</v>
      </c>
      <c r="E187" s="1538"/>
      <c r="F187" s="1538"/>
      <c r="G187" s="1538"/>
      <c r="H187" s="1538"/>
      <c r="I187" s="1538"/>
      <c r="J187" s="1561"/>
      <c r="K187" s="394" t="s">
        <v>19</v>
      </c>
    </row>
    <row r="188" spans="1:11" ht="28.5">
      <c r="A188" s="1531"/>
      <c r="B188" s="387" t="s">
        <v>487</v>
      </c>
      <c r="C188" s="393" t="s">
        <v>454</v>
      </c>
      <c r="D188" s="1549" t="s">
        <v>621</v>
      </c>
      <c r="E188" s="1538"/>
      <c r="F188" s="1538"/>
      <c r="G188" s="1538"/>
      <c r="H188" s="1538"/>
      <c r="I188" s="1538"/>
      <c r="J188" s="1561"/>
      <c r="K188" s="394" t="s">
        <v>622</v>
      </c>
    </row>
    <row r="189" spans="1:11">
      <c r="A189" s="1531"/>
      <c r="B189" s="387" t="s">
        <v>48</v>
      </c>
      <c r="C189" s="393" t="s">
        <v>454</v>
      </c>
      <c r="D189" s="1549" t="s">
        <v>623</v>
      </c>
      <c r="E189" s="1538"/>
      <c r="F189" s="1538"/>
      <c r="G189" s="1538"/>
      <c r="H189" s="1538"/>
      <c r="I189" s="1538"/>
      <c r="J189" s="1561"/>
      <c r="K189" s="394" t="s">
        <v>624</v>
      </c>
    </row>
    <row r="190" spans="1:11">
      <c r="A190" s="1532"/>
      <c r="B190" s="387" t="s">
        <v>487</v>
      </c>
      <c r="C190" s="393" t="s">
        <v>281</v>
      </c>
      <c r="D190" s="1549" t="s">
        <v>625</v>
      </c>
      <c r="E190" s="1538"/>
      <c r="F190" s="1538"/>
      <c r="G190" s="1538"/>
      <c r="H190" s="1538"/>
      <c r="I190" s="1538"/>
      <c r="J190" s="1561"/>
      <c r="K190" s="394" t="s">
        <v>19</v>
      </c>
    </row>
    <row r="191" spans="1:11">
      <c r="A191" s="1531" t="s">
        <v>458</v>
      </c>
      <c r="B191" s="387" t="s">
        <v>487</v>
      </c>
      <c r="C191" s="393" t="s">
        <v>449</v>
      </c>
      <c r="D191" s="1549" t="s">
        <v>626</v>
      </c>
      <c r="E191" s="1538"/>
      <c r="F191" s="1538"/>
      <c r="G191" s="1538"/>
      <c r="H191" s="1561"/>
      <c r="I191" s="1549"/>
      <c r="J191" s="1561"/>
      <c r="K191" s="394" t="s">
        <v>19</v>
      </c>
    </row>
    <row r="192" spans="1:11">
      <c r="A192" s="1531"/>
      <c r="B192" s="387" t="s">
        <v>487</v>
      </c>
      <c r="C192" s="393" t="s">
        <v>449</v>
      </c>
      <c r="D192" s="1549" t="s">
        <v>52</v>
      </c>
      <c r="E192" s="1538"/>
      <c r="F192" s="1538"/>
      <c r="G192" s="1538"/>
      <c r="H192" s="1561"/>
      <c r="I192" s="1549" t="s">
        <v>627</v>
      </c>
      <c r="J192" s="1561"/>
      <c r="K192" s="394" t="s">
        <v>19</v>
      </c>
    </row>
    <row r="193" spans="1:11">
      <c r="A193" s="1531"/>
      <c r="B193" s="387" t="s">
        <v>52</v>
      </c>
      <c r="C193" s="393" t="s">
        <v>52</v>
      </c>
      <c r="D193" s="388" t="s">
        <v>52</v>
      </c>
      <c r="E193" s="388" t="s">
        <v>52</v>
      </c>
      <c r="F193" s="388" t="s">
        <v>52</v>
      </c>
      <c r="G193" s="388" t="s">
        <v>52</v>
      </c>
      <c r="H193" s="388" t="s">
        <v>52</v>
      </c>
      <c r="I193" s="388" t="s">
        <v>52</v>
      </c>
      <c r="J193" s="388" t="s">
        <v>52</v>
      </c>
      <c r="K193" s="394" t="s">
        <v>52</v>
      </c>
    </row>
    <row r="194" spans="1:11">
      <c r="A194" s="1532"/>
      <c r="B194" s="387" t="s">
        <v>52</v>
      </c>
      <c r="C194" s="393" t="s">
        <v>52</v>
      </c>
      <c r="D194" s="394" t="s">
        <v>52</v>
      </c>
      <c r="E194" s="394"/>
      <c r="F194" s="394" t="s">
        <v>52</v>
      </c>
      <c r="G194" s="394" t="s">
        <v>52</v>
      </c>
      <c r="H194" s="394" t="s">
        <v>52</v>
      </c>
      <c r="I194" s="394" t="s">
        <v>52</v>
      </c>
      <c r="J194" s="394" t="s">
        <v>52</v>
      </c>
      <c r="K194" s="394" t="s">
        <v>52</v>
      </c>
    </row>
    <row r="195" spans="1:11" ht="33.75" customHeight="1">
      <c r="A195" s="1550" t="s">
        <v>465</v>
      </c>
      <c r="B195" s="387"/>
      <c r="C195" s="393" t="s">
        <v>628</v>
      </c>
      <c r="D195" s="1549" t="s">
        <v>629</v>
      </c>
      <c r="E195" s="1538"/>
      <c r="F195" s="1538"/>
      <c r="G195" s="1538"/>
      <c r="H195" s="1538"/>
      <c r="I195" s="1538"/>
      <c r="J195" s="1561"/>
      <c r="K195" s="394" t="s">
        <v>19</v>
      </c>
    </row>
    <row r="196" spans="1:11">
      <c r="A196" s="1550"/>
      <c r="B196" s="387"/>
      <c r="C196" s="393"/>
      <c r="D196" s="394"/>
      <c r="E196" s="394"/>
      <c r="F196" s="394"/>
      <c r="G196" s="394"/>
      <c r="H196" s="394"/>
      <c r="I196" s="394"/>
      <c r="J196" s="394"/>
      <c r="K196" s="394"/>
    </row>
    <row r="197" spans="1:11">
      <c r="A197" s="1550"/>
      <c r="B197" s="387"/>
      <c r="C197" s="393"/>
      <c r="D197" s="394"/>
      <c r="E197" s="394"/>
      <c r="F197" s="394"/>
      <c r="G197" s="394"/>
      <c r="H197" s="394"/>
      <c r="I197" s="394"/>
      <c r="J197" s="394"/>
      <c r="K197" s="394"/>
    </row>
    <row r="198" spans="1:11">
      <c r="A198" s="1550"/>
      <c r="B198" s="387"/>
      <c r="C198" s="393"/>
      <c r="D198" s="394"/>
      <c r="E198" s="394"/>
      <c r="F198" s="394"/>
      <c r="G198" s="394"/>
      <c r="H198" s="394"/>
      <c r="I198" s="394"/>
      <c r="J198" s="394"/>
      <c r="K198" s="394"/>
    </row>
    <row r="199" spans="1:11" ht="15" customHeight="1">
      <c r="A199" s="1531" t="s">
        <v>466</v>
      </c>
      <c r="B199" s="387" t="s">
        <v>467</v>
      </c>
      <c r="C199" s="387" t="s">
        <v>449</v>
      </c>
      <c r="D199" s="1549" t="s">
        <v>561</v>
      </c>
      <c r="E199" s="1538"/>
      <c r="F199" s="1538"/>
      <c r="G199" s="1538"/>
      <c r="H199" s="1538"/>
      <c r="I199" s="1538"/>
      <c r="J199" s="1561"/>
      <c r="K199" s="394">
        <v>855</v>
      </c>
    </row>
    <row r="200" spans="1:11" ht="15" customHeight="1">
      <c r="A200" s="1531"/>
      <c r="B200" s="387" t="s">
        <v>467</v>
      </c>
      <c r="C200" s="387" t="s">
        <v>536</v>
      </c>
      <c r="D200" s="1549" t="s">
        <v>469</v>
      </c>
      <c r="E200" s="1538"/>
      <c r="F200" s="1538"/>
      <c r="G200" s="1538"/>
      <c r="H200" s="1538"/>
      <c r="I200" s="1538"/>
      <c r="J200" s="1561"/>
      <c r="K200" s="394" t="s">
        <v>630</v>
      </c>
    </row>
    <row r="201" spans="1:11">
      <c r="A201" s="1531"/>
      <c r="B201" s="387" t="s">
        <v>52</v>
      </c>
      <c r="C201" s="393" t="s">
        <v>52</v>
      </c>
      <c r="D201" s="394" t="s">
        <v>52</v>
      </c>
      <c r="E201" s="394" t="s">
        <v>52</v>
      </c>
      <c r="F201" s="394" t="s">
        <v>52</v>
      </c>
      <c r="G201" s="394" t="s">
        <v>52</v>
      </c>
      <c r="H201" s="394" t="s">
        <v>52</v>
      </c>
      <c r="I201" s="394" t="s">
        <v>52</v>
      </c>
      <c r="J201" s="394" t="s">
        <v>52</v>
      </c>
      <c r="K201" s="394" t="s">
        <v>52</v>
      </c>
    </row>
    <row r="202" spans="1:11">
      <c r="A202" s="1532"/>
      <c r="B202" s="387" t="s">
        <v>52</v>
      </c>
      <c r="C202" s="393" t="s">
        <v>52</v>
      </c>
      <c r="D202" s="394" t="s">
        <v>52</v>
      </c>
      <c r="E202" s="394" t="s">
        <v>52</v>
      </c>
      <c r="F202" s="394" t="s">
        <v>52</v>
      </c>
      <c r="G202" s="394" t="s">
        <v>52</v>
      </c>
      <c r="H202" s="394" t="s">
        <v>52</v>
      </c>
      <c r="I202" s="394" t="s">
        <v>52</v>
      </c>
      <c r="J202" s="394" t="s">
        <v>52</v>
      </c>
      <c r="K202" s="394" t="s">
        <v>52</v>
      </c>
    </row>
    <row r="203" spans="1:11" ht="28.5">
      <c r="A203" s="1531" t="s">
        <v>470</v>
      </c>
      <c r="B203" s="387" t="s">
        <v>52</v>
      </c>
      <c r="C203" s="393" t="s">
        <v>52</v>
      </c>
      <c r="D203" s="394" t="s">
        <v>631</v>
      </c>
      <c r="E203" s="394" t="s">
        <v>632</v>
      </c>
      <c r="F203" s="394" t="s">
        <v>633</v>
      </c>
      <c r="G203" s="394" t="s">
        <v>634</v>
      </c>
      <c r="H203" s="394" t="s">
        <v>635</v>
      </c>
      <c r="I203" s="394" t="s">
        <v>636</v>
      </c>
      <c r="J203" s="394" t="s">
        <v>637</v>
      </c>
      <c r="K203" s="394" t="s">
        <v>19</v>
      </c>
    </row>
    <row r="204" spans="1:11" ht="28.5">
      <c r="A204" s="1531"/>
      <c r="B204" s="387" t="s">
        <v>52</v>
      </c>
      <c r="C204" s="393" t="s">
        <v>52</v>
      </c>
      <c r="D204" s="394"/>
      <c r="E204" s="394" t="s">
        <v>638</v>
      </c>
      <c r="F204" s="394" t="s">
        <v>639</v>
      </c>
      <c r="G204" s="394" t="s">
        <v>640</v>
      </c>
      <c r="H204" s="394" t="s">
        <v>641</v>
      </c>
      <c r="I204" s="394" t="s">
        <v>642</v>
      </c>
      <c r="J204" s="394" t="s">
        <v>52</v>
      </c>
      <c r="K204" s="394" t="s">
        <v>19</v>
      </c>
    </row>
    <row r="205" spans="1:11">
      <c r="A205" s="1531"/>
      <c r="B205" s="387" t="s">
        <v>52</v>
      </c>
      <c r="C205" s="393" t="s">
        <v>52</v>
      </c>
      <c r="D205" s="394" t="s">
        <v>643</v>
      </c>
      <c r="E205" s="543" t="s">
        <v>644</v>
      </c>
      <c r="F205" s="543" t="s">
        <v>644</v>
      </c>
      <c r="G205" s="543" t="s">
        <v>644</v>
      </c>
      <c r="H205" s="394" t="s">
        <v>645</v>
      </c>
      <c r="I205" s="394" t="s">
        <v>52</v>
      </c>
      <c r="J205" s="394" t="s">
        <v>646</v>
      </c>
      <c r="K205" s="394" t="s">
        <v>19</v>
      </c>
    </row>
    <row r="206" spans="1:11">
      <c r="A206" s="1532"/>
      <c r="B206" s="387" t="s">
        <v>52</v>
      </c>
      <c r="C206" s="393" t="s">
        <v>52</v>
      </c>
      <c r="D206" s="394" t="s">
        <v>52</v>
      </c>
      <c r="E206" s="394" t="s">
        <v>52</v>
      </c>
      <c r="F206" s="394" t="s">
        <v>52</v>
      </c>
      <c r="G206" s="394" t="s">
        <v>52</v>
      </c>
      <c r="H206" s="543" t="s">
        <v>644</v>
      </c>
      <c r="I206" s="543" t="s">
        <v>644</v>
      </c>
      <c r="J206" s="394" t="s">
        <v>647</v>
      </c>
      <c r="K206" s="394" t="s">
        <v>52</v>
      </c>
    </row>
    <row r="207" spans="1:11" ht="28.5">
      <c r="A207" s="1531" t="s">
        <v>478</v>
      </c>
      <c r="B207" s="387" t="s">
        <v>52</v>
      </c>
      <c r="C207" s="393"/>
      <c r="D207" s="393" t="s">
        <v>348</v>
      </c>
      <c r="E207" s="393" t="s">
        <v>348</v>
      </c>
      <c r="F207" s="393" t="s">
        <v>348</v>
      </c>
      <c r="G207" s="393" t="s">
        <v>348</v>
      </c>
      <c r="H207" s="393" t="s">
        <v>348</v>
      </c>
      <c r="I207" s="393" t="s">
        <v>348</v>
      </c>
      <c r="J207" s="394" t="s">
        <v>348</v>
      </c>
      <c r="K207" s="394" t="s">
        <v>648</v>
      </c>
    </row>
    <row r="208" spans="1:11" ht="28.5">
      <c r="A208" s="1531"/>
      <c r="B208" s="387" t="s">
        <v>52</v>
      </c>
      <c r="C208" s="393" t="s">
        <v>52</v>
      </c>
      <c r="D208" s="394" t="s">
        <v>606</v>
      </c>
      <c r="E208" s="394" t="s">
        <v>606</v>
      </c>
      <c r="F208" s="394" t="s">
        <v>606</v>
      </c>
      <c r="G208" s="394" t="s">
        <v>52</v>
      </c>
      <c r="H208" s="394" t="s">
        <v>52</v>
      </c>
      <c r="I208" s="394" t="s">
        <v>52</v>
      </c>
      <c r="J208" s="394" t="s">
        <v>52</v>
      </c>
      <c r="K208" s="394" t="s">
        <v>649</v>
      </c>
    </row>
    <row r="209" spans="1:11" ht="28.5">
      <c r="A209" s="1531"/>
      <c r="B209" s="387" t="s">
        <v>52</v>
      </c>
      <c r="C209" s="393" t="s">
        <v>52</v>
      </c>
      <c r="D209" s="394" t="s">
        <v>650</v>
      </c>
      <c r="E209" s="394" t="s">
        <v>650</v>
      </c>
      <c r="F209" s="394" t="s">
        <v>650</v>
      </c>
      <c r="G209" s="394" t="s">
        <v>52</v>
      </c>
      <c r="H209" s="394" t="s">
        <v>52</v>
      </c>
      <c r="I209" s="394" t="s">
        <v>52</v>
      </c>
      <c r="J209" s="394" t="s">
        <v>52</v>
      </c>
      <c r="K209" s="394" t="s">
        <v>651</v>
      </c>
    </row>
    <row r="210" spans="1:11">
      <c r="A210" s="1531"/>
      <c r="B210" s="387"/>
      <c r="C210" s="393"/>
      <c r="D210" s="394"/>
      <c r="E210" s="394"/>
      <c r="F210" s="394"/>
      <c r="G210" s="394"/>
      <c r="H210" s="394"/>
      <c r="I210" s="394"/>
      <c r="J210" s="394"/>
      <c r="K210" s="394"/>
    </row>
    <row r="211" spans="1:11" ht="42.75">
      <c r="A211" s="1532"/>
      <c r="B211" s="387" t="s">
        <v>52</v>
      </c>
      <c r="C211" s="393" t="s">
        <v>52</v>
      </c>
      <c r="D211" s="394" t="s">
        <v>547</v>
      </c>
      <c r="E211" s="394" t="s">
        <v>547</v>
      </c>
      <c r="F211" s="394" t="s">
        <v>547</v>
      </c>
      <c r="G211" s="394" t="s">
        <v>652</v>
      </c>
      <c r="H211" s="394" t="s">
        <v>652</v>
      </c>
      <c r="I211" s="394" t="s">
        <v>652</v>
      </c>
      <c r="J211" s="394" t="s">
        <v>652</v>
      </c>
      <c r="K211" s="394" t="s">
        <v>653</v>
      </c>
    </row>
    <row r="212" spans="1:11">
      <c r="A212" s="1531" t="s">
        <v>480</v>
      </c>
      <c r="B212" s="387" t="s">
        <v>520</v>
      </c>
      <c r="C212" s="493" t="s">
        <v>449</v>
      </c>
      <c r="D212" s="1569" t="s">
        <v>577</v>
      </c>
      <c r="E212" s="1569"/>
      <c r="F212" s="1569"/>
      <c r="G212" s="1569"/>
      <c r="H212" s="1569"/>
      <c r="I212" s="1569"/>
      <c r="J212" s="1569"/>
      <c r="K212" s="394" t="s">
        <v>654</v>
      </c>
    </row>
    <row r="213" spans="1:11">
      <c r="A213" s="1531"/>
      <c r="B213" s="387" t="s">
        <v>487</v>
      </c>
      <c r="C213" s="393" t="s">
        <v>655</v>
      </c>
      <c r="D213" s="1565" t="s">
        <v>656</v>
      </c>
      <c r="E213" s="1566"/>
      <c r="F213" s="1566"/>
      <c r="G213" s="1566"/>
      <c r="H213" s="1566"/>
      <c r="I213" s="1566"/>
      <c r="J213" s="1567"/>
      <c r="K213" s="394" t="s">
        <v>657</v>
      </c>
    </row>
    <row r="214" spans="1:11">
      <c r="A214" s="1531"/>
      <c r="B214" s="387" t="s">
        <v>520</v>
      </c>
      <c r="C214" s="393" t="s">
        <v>522</v>
      </c>
      <c r="D214" s="1562" t="s">
        <v>658</v>
      </c>
      <c r="E214" s="1563"/>
      <c r="F214" s="1563"/>
      <c r="G214" s="1563"/>
      <c r="H214" s="1563"/>
      <c r="I214" s="1563"/>
      <c r="J214" s="1564"/>
      <c r="K214" s="394" t="s">
        <v>19</v>
      </c>
    </row>
    <row r="215" spans="1:11">
      <c r="A215" s="1532"/>
      <c r="B215" s="387" t="s">
        <v>52</v>
      </c>
      <c r="C215" s="393" t="s">
        <v>52</v>
      </c>
      <c r="D215" s="394" t="s">
        <v>52</v>
      </c>
      <c r="E215" s="394" t="s">
        <v>52</v>
      </c>
      <c r="F215" s="394" t="s">
        <v>52</v>
      </c>
      <c r="G215" s="394" t="s">
        <v>52</v>
      </c>
      <c r="H215" s="394" t="s">
        <v>52</v>
      </c>
      <c r="I215" s="394" t="s">
        <v>52</v>
      </c>
      <c r="J215" s="394" t="s">
        <v>52</v>
      </c>
      <c r="K215" s="394" t="s">
        <v>52</v>
      </c>
    </row>
    <row r="218" spans="1:11" ht="25.5">
      <c r="A218" s="1568" t="s">
        <v>659</v>
      </c>
      <c r="B218" s="1568"/>
      <c r="C218" s="1568"/>
      <c r="D218" s="1568"/>
      <c r="E218" s="1568"/>
      <c r="F218" s="1568"/>
      <c r="G218" s="1568"/>
      <c r="H218" s="1568"/>
      <c r="I218" s="1568"/>
      <c r="J218" s="1568"/>
      <c r="K218" s="1568"/>
    </row>
    <row r="219" spans="1:11" ht="31.5">
      <c r="A219" s="391" t="s">
        <v>441</v>
      </c>
      <c r="B219" s="392" t="s">
        <v>442</v>
      </c>
      <c r="C219" s="392" t="s">
        <v>443</v>
      </c>
      <c r="D219" s="392" t="s">
        <v>444</v>
      </c>
      <c r="E219" s="392" t="s">
        <v>41</v>
      </c>
      <c r="F219" s="392" t="s">
        <v>42</v>
      </c>
      <c r="G219" s="392" t="s">
        <v>43</v>
      </c>
      <c r="H219" s="392" t="s">
        <v>44</v>
      </c>
      <c r="I219" s="392" t="s">
        <v>45</v>
      </c>
      <c r="J219" s="392" t="s">
        <v>46</v>
      </c>
      <c r="K219" s="456" t="s">
        <v>51</v>
      </c>
    </row>
    <row r="220" spans="1:11">
      <c r="A220" s="1531" t="s">
        <v>445</v>
      </c>
      <c r="B220" s="387" t="s">
        <v>487</v>
      </c>
      <c r="C220" s="393" t="s">
        <v>522</v>
      </c>
      <c r="D220" s="1549" t="s">
        <v>660</v>
      </c>
      <c r="E220" s="1538"/>
      <c r="F220" s="1538"/>
      <c r="G220" s="1538"/>
      <c r="H220" s="1538"/>
      <c r="I220" s="1538"/>
      <c r="J220" s="1561"/>
      <c r="K220" s="394">
        <v>24</v>
      </c>
    </row>
    <row r="221" spans="1:11">
      <c r="A221" s="1531"/>
      <c r="B221" s="387" t="s">
        <v>487</v>
      </c>
      <c r="C221" s="393" t="s">
        <v>522</v>
      </c>
      <c r="D221" s="1549" t="s">
        <v>615</v>
      </c>
      <c r="E221" s="1538"/>
      <c r="F221" s="1538"/>
      <c r="G221" s="1538"/>
      <c r="H221" s="1538"/>
      <c r="I221" s="1538"/>
      <c r="J221" s="1561"/>
      <c r="K221" s="394">
        <v>35</v>
      </c>
    </row>
    <row r="222" spans="1:11">
      <c r="A222" s="1531"/>
      <c r="B222" s="387" t="s">
        <v>48</v>
      </c>
      <c r="C222" s="393" t="s">
        <v>522</v>
      </c>
      <c r="D222" s="1549" t="s">
        <v>661</v>
      </c>
      <c r="E222" s="1538"/>
      <c r="F222" s="1538"/>
      <c r="G222" s="1538"/>
      <c r="H222" s="1538"/>
      <c r="I222" s="1538"/>
      <c r="J222" s="1561"/>
      <c r="K222" s="394">
        <v>23</v>
      </c>
    </row>
    <row r="223" spans="1:11">
      <c r="A223" s="1532"/>
      <c r="B223" s="387" t="s">
        <v>52</v>
      </c>
      <c r="C223" s="393"/>
      <c r="D223" s="388" t="s">
        <v>52</v>
      </c>
      <c r="E223" s="388" t="s">
        <v>52</v>
      </c>
      <c r="F223" s="388" t="s">
        <v>52</v>
      </c>
      <c r="G223" s="388" t="s">
        <v>52</v>
      </c>
      <c r="H223" s="1252" t="s">
        <v>52</v>
      </c>
      <c r="I223" s="388" t="s">
        <v>52</v>
      </c>
      <c r="J223" s="388" t="s">
        <v>52</v>
      </c>
      <c r="K223" s="394" t="s">
        <v>52</v>
      </c>
    </row>
    <row r="224" spans="1:11">
      <c r="A224" s="1531" t="s">
        <v>453</v>
      </c>
      <c r="B224" s="387" t="s">
        <v>487</v>
      </c>
      <c r="C224" s="387" t="s">
        <v>454</v>
      </c>
      <c r="D224" s="1554" t="s">
        <v>662</v>
      </c>
      <c r="E224" s="1555"/>
      <c r="F224" s="1555"/>
      <c r="G224" s="1555"/>
      <c r="H224" s="1555"/>
      <c r="I224" s="1555"/>
      <c r="J224" s="1576"/>
      <c r="K224" s="394">
        <v>41</v>
      </c>
    </row>
    <row r="225" spans="1:11" ht="42.75" customHeight="1">
      <c r="A225" s="1531"/>
      <c r="B225" s="387" t="s">
        <v>487</v>
      </c>
      <c r="C225" s="387" t="s">
        <v>454</v>
      </c>
      <c r="D225" s="1554" t="s">
        <v>663</v>
      </c>
      <c r="E225" s="1555"/>
      <c r="F225" s="1555"/>
      <c r="G225" s="1555"/>
      <c r="H225" s="1555"/>
      <c r="I225" s="1555"/>
      <c r="J225" s="1576"/>
      <c r="K225" s="394">
        <v>34</v>
      </c>
    </row>
    <row r="226" spans="1:11">
      <c r="A226" s="1531"/>
      <c r="B226" s="387" t="s">
        <v>48</v>
      </c>
      <c r="C226" s="387" t="s">
        <v>281</v>
      </c>
      <c r="D226" s="1549" t="s">
        <v>664</v>
      </c>
      <c r="E226" s="1538"/>
      <c r="F226" s="1538"/>
      <c r="G226" s="1538"/>
      <c r="H226" s="1538"/>
      <c r="I226" s="1538"/>
      <c r="J226" s="1561"/>
      <c r="K226" s="394">
        <v>9</v>
      </c>
    </row>
    <row r="227" spans="1:11">
      <c r="A227" s="1532"/>
      <c r="B227" s="387" t="s">
        <v>665</v>
      </c>
      <c r="C227" s="387" t="s">
        <v>454</v>
      </c>
      <c r="D227" s="1549" t="s">
        <v>666</v>
      </c>
      <c r="E227" s="1538"/>
      <c r="F227" s="1538"/>
      <c r="G227" s="1538"/>
      <c r="H227" s="1538"/>
      <c r="I227" s="1538"/>
      <c r="J227" s="1561"/>
      <c r="K227" s="394">
        <v>104</v>
      </c>
    </row>
    <row r="228" spans="1:11" ht="45" customHeight="1">
      <c r="A228" s="1531" t="s">
        <v>458</v>
      </c>
      <c r="B228" s="387" t="s">
        <v>665</v>
      </c>
      <c r="C228" s="393" t="s">
        <v>500</v>
      </c>
      <c r="D228" s="1549" t="s">
        <v>667</v>
      </c>
      <c r="E228" s="1538"/>
      <c r="F228" s="1538"/>
      <c r="G228" s="1538"/>
      <c r="H228" s="1538"/>
      <c r="I228" s="1538"/>
      <c r="J228" s="1561"/>
      <c r="K228" s="394" t="s">
        <v>19</v>
      </c>
    </row>
    <row r="229" spans="1:11" ht="60" customHeight="1">
      <c r="A229" s="1531"/>
      <c r="B229" s="387" t="s">
        <v>48</v>
      </c>
      <c r="C229" s="393" t="s">
        <v>449</v>
      </c>
      <c r="D229" s="1549" t="s">
        <v>668</v>
      </c>
      <c r="E229" s="1538"/>
      <c r="F229" s="1538"/>
      <c r="G229" s="1538"/>
      <c r="H229" s="1538"/>
      <c r="I229" s="1538"/>
      <c r="J229" s="1561"/>
      <c r="K229" s="394">
        <v>454</v>
      </c>
    </row>
    <row r="230" spans="1:11">
      <c r="A230" s="1531"/>
      <c r="B230" s="387" t="s">
        <v>52</v>
      </c>
      <c r="C230" s="393" t="s">
        <v>52</v>
      </c>
      <c r="D230" s="388" t="s">
        <v>52</v>
      </c>
      <c r="E230" s="388" t="s">
        <v>52</v>
      </c>
      <c r="F230" s="388" t="s">
        <v>52</v>
      </c>
      <c r="G230" s="388" t="s">
        <v>52</v>
      </c>
      <c r="H230" s="388" t="s">
        <v>52</v>
      </c>
      <c r="I230" s="388" t="s">
        <v>52</v>
      </c>
      <c r="J230" s="388" t="s">
        <v>52</v>
      </c>
      <c r="K230" s="394" t="s">
        <v>52</v>
      </c>
    </row>
    <row r="231" spans="1:11">
      <c r="A231" s="1532"/>
      <c r="B231" s="387" t="s">
        <v>52</v>
      </c>
      <c r="C231" s="393" t="s">
        <v>52</v>
      </c>
      <c r="D231" s="394" t="s">
        <v>52</v>
      </c>
      <c r="E231" s="394" t="s">
        <v>52</v>
      </c>
      <c r="F231" s="394" t="s">
        <v>52</v>
      </c>
      <c r="G231" s="394" t="s">
        <v>52</v>
      </c>
      <c r="H231" s="394" t="s">
        <v>52</v>
      </c>
      <c r="I231" s="394" t="s">
        <v>52</v>
      </c>
      <c r="J231" s="394" t="s">
        <v>52</v>
      </c>
      <c r="K231" s="394" t="s">
        <v>52</v>
      </c>
    </row>
    <row r="232" spans="1:11">
      <c r="A232" s="1550" t="s">
        <v>465</v>
      </c>
      <c r="B232" s="387"/>
      <c r="C232" s="393" t="s">
        <v>628</v>
      </c>
      <c r="D232" s="1549" t="s">
        <v>629</v>
      </c>
      <c r="E232" s="1538"/>
      <c r="F232" s="1538"/>
      <c r="G232" s="1538"/>
      <c r="H232" s="1538"/>
      <c r="I232" s="1538"/>
      <c r="J232" s="1561"/>
      <c r="K232" s="394"/>
    </row>
    <row r="233" spans="1:11">
      <c r="A233" s="1550"/>
      <c r="B233" s="387"/>
      <c r="C233" s="393"/>
      <c r="D233" s="394"/>
      <c r="E233" s="394"/>
      <c r="F233" s="394"/>
      <c r="G233" s="394"/>
      <c r="H233" s="394"/>
      <c r="I233" s="394"/>
      <c r="J233" s="394"/>
      <c r="K233" s="394"/>
    </row>
    <row r="234" spans="1:11">
      <c r="A234" s="1550"/>
      <c r="B234" s="387"/>
      <c r="C234" s="393"/>
      <c r="D234" s="394"/>
      <c r="E234" s="394"/>
      <c r="F234" s="394"/>
      <c r="G234" s="394"/>
      <c r="H234" s="394"/>
      <c r="I234" s="394"/>
      <c r="J234" s="394"/>
      <c r="K234" s="394"/>
    </row>
    <row r="235" spans="1:11">
      <c r="A235" s="1550"/>
      <c r="B235" s="387"/>
      <c r="C235" s="393"/>
      <c r="D235" s="394"/>
      <c r="E235" s="394"/>
      <c r="F235" s="394"/>
      <c r="G235" s="394"/>
      <c r="H235" s="394"/>
      <c r="I235" s="394"/>
      <c r="J235" s="394"/>
      <c r="K235" s="394"/>
    </row>
    <row r="236" spans="1:11">
      <c r="A236" s="1531" t="s">
        <v>466</v>
      </c>
      <c r="B236" s="387" t="s">
        <v>467</v>
      </c>
      <c r="C236" s="387" t="s">
        <v>449</v>
      </c>
      <c r="D236" s="1549" t="s">
        <v>561</v>
      </c>
      <c r="E236" s="1538"/>
      <c r="F236" s="1538"/>
      <c r="G236" s="1538"/>
      <c r="H236" s="1538"/>
      <c r="I236" s="1538"/>
      <c r="J236" s="1561"/>
      <c r="K236" s="394">
        <v>582</v>
      </c>
    </row>
    <row r="237" spans="1:11" ht="30">
      <c r="A237" s="1531"/>
      <c r="B237" s="387" t="s">
        <v>467</v>
      </c>
      <c r="C237" s="387" t="s">
        <v>536</v>
      </c>
      <c r="D237" s="1549" t="s">
        <v>469</v>
      </c>
      <c r="E237" s="1538"/>
      <c r="F237" s="1538"/>
      <c r="G237" s="1538"/>
      <c r="H237" s="1538"/>
      <c r="I237" s="1538"/>
      <c r="J237" s="1561"/>
      <c r="K237" s="394" t="s">
        <v>19</v>
      </c>
    </row>
    <row r="238" spans="1:11">
      <c r="A238" s="1531"/>
      <c r="B238" s="387" t="s">
        <v>467</v>
      </c>
      <c r="C238" s="387" t="s">
        <v>449</v>
      </c>
      <c r="D238" s="1562" t="s">
        <v>669</v>
      </c>
      <c r="E238" s="1563"/>
      <c r="F238" s="1563"/>
      <c r="G238" s="1563"/>
      <c r="H238" s="1563"/>
      <c r="I238" s="1563"/>
      <c r="J238" s="1564"/>
      <c r="K238" s="394" t="s">
        <v>670</v>
      </c>
    </row>
    <row r="239" spans="1:11">
      <c r="A239" s="1532"/>
      <c r="B239" s="387" t="s">
        <v>52</v>
      </c>
      <c r="C239" s="393" t="s">
        <v>52</v>
      </c>
      <c r="D239" s="394" t="s">
        <v>52</v>
      </c>
      <c r="E239" s="394" t="s">
        <v>52</v>
      </c>
      <c r="F239" s="394" t="s">
        <v>52</v>
      </c>
      <c r="G239" s="394" t="s">
        <v>52</v>
      </c>
      <c r="H239" s="394" t="s">
        <v>52</v>
      </c>
      <c r="I239" s="394" t="s">
        <v>52</v>
      </c>
      <c r="J239" s="394" t="s">
        <v>52</v>
      </c>
      <c r="K239" s="394" t="s">
        <v>52</v>
      </c>
    </row>
    <row r="240" spans="1:11" ht="42.75">
      <c r="A240" s="1531" t="s">
        <v>470</v>
      </c>
      <c r="B240" s="514" t="s">
        <v>467</v>
      </c>
      <c r="C240" s="393" t="s">
        <v>671</v>
      </c>
      <c r="D240" s="394" t="s">
        <v>672</v>
      </c>
      <c r="E240" s="394" t="s">
        <v>673</v>
      </c>
      <c r="F240" s="394" t="s">
        <v>674</v>
      </c>
      <c r="G240" s="394" t="s">
        <v>675</v>
      </c>
      <c r="H240" s="394" t="s">
        <v>676</v>
      </c>
      <c r="I240" s="394" t="s">
        <v>677</v>
      </c>
      <c r="J240" s="394" t="s">
        <v>678</v>
      </c>
      <c r="K240" s="394" t="s">
        <v>19</v>
      </c>
    </row>
    <row r="241" spans="1:12">
      <c r="A241" s="1531"/>
      <c r="B241" s="514" t="s">
        <v>467</v>
      </c>
      <c r="C241" s="393" t="s">
        <v>449</v>
      </c>
      <c r="D241" s="394" t="s">
        <v>679</v>
      </c>
      <c r="E241" s="394" t="s">
        <v>679</v>
      </c>
      <c r="F241" s="543" t="s">
        <v>679</v>
      </c>
      <c r="G241" s="543" t="s">
        <v>679</v>
      </c>
      <c r="H241" s="543" t="s">
        <v>679</v>
      </c>
      <c r="I241" s="543" t="s">
        <v>679</v>
      </c>
      <c r="J241" s="543" t="s">
        <v>679</v>
      </c>
      <c r="K241" s="394" t="s">
        <v>19</v>
      </c>
    </row>
    <row r="242" spans="1:12">
      <c r="A242" s="1531"/>
      <c r="B242" s="387" t="s">
        <v>52</v>
      </c>
      <c r="C242" s="393" t="s">
        <v>52</v>
      </c>
      <c r="D242" s="394" t="s">
        <v>52</v>
      </c>
      <c r="E242" s="394" t="s">
        <v>52</v>
      </c>
      <c r="F242" s="394" t="s">
        <v>52</v>
      </c>
      <c r="G242" s="394" t="s">
        <v>52</v>
      </c>
      <c r="H242" s="394" t="s">
        <v>52</v>
      </c>
      <c r="I242" s="394" t="s">
        <v>52</v>
      </c>
      <c r="J242" s="394" t="s">
        <v>52</v>
      </c>
      <c r="K242" s="394" t="s">
        <v>52</v>
      </c>
    </row>
    <row r="243" spans="1:12">
      <c r="A243" s="1532"/>
      <c r="B243" s="387" t="s">
        <v>52</v>
      </c>
      <c r="E243" s="394" t="s">
        <v>52</v>
      </c>
      <c r="F243" s="394" t="s">
        <v>52</v>
      </c>
      <c r="G243" s="394" t="s">
        <v>52</v>
      </c>
      <c r="H243" s="394" t="s">
        <v>52</v>
      </c>
      <c r="I243" s="394" t="s">
        <v>52</v>
      </c>
      <c r="J243" s="394" t="s">
        <v>52</v>
      </c>
      <c r="K243" s="394" t="s">
        <v>52</v>
      </c>
    </row>
    <row r="244" spans="1:12" ht="57">
      <c r="A244" s="1531" t="s">
        <v>478</v>
      </c>
      <c r="B244" s="387" t="s">
        <v>544</v>
      </c>
      <c r="C244" s="393" t="s">
        <v>449</v>
      </c>
      <c r="D244" s="394" t="s">
        <v>680</v>
      </c>
      <c r="E244" s="394" t="s">
        <v>680</v>
      </c>
      <c r="F244" s="394" t="s">
        <v>680</v>
      </c>
      <c r="G244" s="394" t="s">
        <v>680</v>
      </c>
      <c r="H244" s="394" t="s">
        <v>680</v>
      </c>
      <c r="I244" s="394" t="s">
        <v>680</v>
      </c>
      <c r="J244" s="394" t="s">
        <v>680</v>
      </c>
      <c r="K244" s="394">
        <v>32</v>
      </c>
    </row>
    <row r="245" spans="1:12" ht="28.5">
      <c r="A245" s="1531"/>
      <c r="B245" s="387" t="s">
        <v>520</v>
      </c>
      <c r="C245" s="393" t="s">
        <v>52</v>
      </c>
      <c r="D245" s="394" t="s">
        <v>681</v>
      </c>
      <c r="E245" s="394" t="s">
        <v>681</v>
      </c>
      <c r="F245" s="394" t="s">
        <v>681</v>
      </c>
      <c r="G245" s="394" t="s">
        <v>681</v>
      </c>
      <c r="H245" s="394" t="s">
        <v>681</v>
      </c>
      <c r="I245" s="394" t="s">
        <v>681</v>
      </c>
      <c r="J245" s="394" t="s">
        <v>681</v>
      </c>
      <c r="K245" s="394">
        <v>38</v>
      </c>
    </row>
    <row r="246" spans="1:12" ht="57">
      <c r="A246" s="1531"/>
      <c r="B246" s="387" t="s">
        <v>571</v>
      </c>
      <c r="C246" s="393" t="s">
        <v>449</v>
      </c>
      <c r="D246" s="394" t="s">
        <v>682</v>
      </c>
      <c r="E246" s="394" t="s">
        <v>682</v>
      </c>
      <c r="F246" s="394" t="s">
        <v>682</v>
      </c>
      <c r="G246" s="394" t="s">
        <v>682</v>
      </c>
      <c r="H246" s="394" t="s">
        <v>682</v>
      </c>
      <c r="I246" s="394" t="s">
        <v>682</v>
      </c>
      <c r="J246" s="394" t="s">
        <v>682</v>
      </c>
      <c r="K246" s="394">
        <v>225</v>
      </c>
    </row>
    <row r="247" spans="1:12">
      <c r="A247" s="1532"/>
      <c r="B247" s="387" t="s">
        <v>52</v>
      </c>
      <c r="C247" s="393" t="s">
        <v>52</v>
      </c>
      <c r="D247" s="394" t="s">
        <v>52</v>
      </c>
      <c r="E247" s="394" t="s">
        <v>52</v>
      </c>
      <c r="F247" s="394" t="s">
        <v>52</v>
      </c>
      <c r="G247" s="394" t="s">
        <v>52</v>
      </c>
      <c r="H247" s="394" t="s">
        <v>52</v>
      </c>
      <c r="I247" s="394" t="s">
        <v>52</v>
      </c>
      <c r="J247" s="394" t="s">
        <v>52</v>
      </c>
      <c r="K247" s="394" t="s">
        <v>52</v>
      </c>
    </row>
    <row r="248" spans="1:12" ht="15" customHeight="1">
      <c r="A248" s="1531" t="s">
        <v>480</v>
      </c>
      <c r="B248" s="387" t="s">
        <v>487</v>
      </c>
      <c r="C248" s="393" t="s">
        <v>655</v>
      </c>
      <c r="D248" s="1565" t="s">
        <v>656</v>
      </c>
      <c r="E248" s="1566"/>
      <c r="F248" s="1566"/>
      <c r="G248" s="1566"/>
      <c r="H248" s="1566"/>
      <c r="I248" s="1566"/>
      <c r="J248" s="1567"/>
      <c r="K248" s="394">
        <v>56</v>
      </c>
    </row>
    <row r="249" spans="1:12" ht="15" customHeight="1">
      <c r="A249" s="1531"/>
      <c r="B249" s="387" t="s">
        <v>520</v>
      </c>
      <c r="C249" s="393" t="s">
        <v>522</v>
      </c>
      <c r="D249" s="1562" t="s">
        <v>658</v>
      </c>
      <c r="E249" s="1563"/>
      <c r="F249" s="1563"/>
      <c r="G249" s="1563"/>
      <c r="H249" s="1563"/>
      <c r="I249" s="1563"/>
      <c r="J249" s="1564"/>
      <c r="K249" s="394" t="s">
        <v>19</v>
      </c>
    </row>
    <row r="250" spans="1:12">
      <c r="A250" s="1531"/>
      <c r="B250" s="387" t="s">
        <v>52</v>
      </c>
      <c r="C250" s="393" t="s">
        <v>52</v>
      </c>
      <c r="D250" s="394" t="s">
        <v>52</v>
      </c>
      <c r="E250" s="394" t="s">
        <v>52</v>
      </c>
      <c r="F250" s="394" t="s">
        <v>52</v>
      </c>
      <c r="G250" s="394" t="s">
        <v>52</v>
      </c>
      <c r="H250" s="394" t="s">
        <v>52</v>
      </c>
      <c r="I250" s="394" t="s">
        <v>52</v>
      </c>
      <c r="J250" s="394" t="s">
        <v>52</v>
      </c>
      <c r="K250" s="394" t="s">
        <v>52</v>
      </c>
    </row>
    <row r="251" spans="1:12">
      <c r="A251" s="1532"/>
      <c r="B251" s="387" t="s">
        <v>52</v>
      </c>
      <c r="C251" s="393" t="s">
        <v>52</v>
      </c>
      <c r="D251" s="394" t="s">
        <v>52</v>
      </c>
      <c r="E251" s="394" t="s">
        <v>52</v>
      </c>
      <c r="F251" s="394" t="s">
        <v>52</v>
      </c>
      <c r="G251" s="394" t="s">
        <v>52</v>
      </c>
      <c r="H251" s="394" t="s">
        <v>52</v>
      </c>
      <c r="I251" s="394" t="s">
        <v>52</v>
      </c>
      <c r="J251" s="394" t="s">
        <v>52</v>
      </c>
      <c r="K251" s="394" t="s">
        <v>52</v>
      </c>
    </row>
    <row r="254" spans="1:12" ht="25.5" customHeight="1">
      <c r="A254" s="1530" t="s">
        <v>683</v>
      </c>
      <c r="B254" s="1530"/>
      <c r="C254" s="1530"/>
      <c r="D254" s="1530"/>
      <c r="E254" s="1530"/>
      <c r="F254" s="1530"/>
      <c r="G254" s="1530"/>
      <c r="H254" s="1530"/>
      <c r="I254" s="1530"/>
      <c r="J254" s="1530"/>
      <c r="K254" s="1530"/>
      <c r="L254" s="1530"/>
    </row>
    <row r="255" spans="1:12" ht="31.5">
      <c r="A255" s="391" t="s">
        <v>441</v>
      </c>
      <c r="B255" s="392" t="s">
        <v>442</v>
      </c>
      <c r="C255" s="392" t="s">
        <v>443</v>
      </c>
      <c r="D255" s="392" t="s">
        <v>444</v>
      </c>
      <c r="E255" s="392" t="s">
        <v>41</v>
      </c>
      <c r="F255" s="392" t="s">
        <v>42</v>
      </c>
      <c r="G255" s="392" t="s">
        <v>43</v>
      </c>
      <c r="H255" s="392" t="s">
        <v>44</v>
      </c>
      <c r="I255" s="392" t="s">
        <v>45</v>
      </c>
      <c r="J255" s="392" t="s">
        <v>46</v>
      </c>
      <c r="K255" s="395" t="s">
        <v>51</v>
      </c>
      <c r="L255" s="395" t="s">
        <v>684</v>
      </c>
    </row>
    <row r="256" spans="1:12">
      <c r="A256" s="1531" t="s">
        <v>445</v>
      </c>
      <c r="B256" s="387" t="s">
        <v>487</v>
      </c>
      <c r="C256" s="387" t="s">
        <v>685</v>
      </c>
      <c r="D256" s="1549" t="s">
        <v>686</v>
      </c>
      <c r="E256" s="1538"/>
      <c r="F256" s="1538"/>
      <c r="G256" s="1538"/>
      <c r="H256" s="1538"/>
      <c r="I256" s="1538"/>
      <c r="J256" s="1538"/>
      <c r="K256" s="363">
        <v>70</v>
      </c>
      <c r="L256" s="785">
        <v>244.93</v>
      </c>
    </row>
    <row r="257" spans="1:12" ht="45" customHeight="1">
      <c r="A257" s="1531"/>
      <c r="B257" s="387" t="s">
        <v>487</v>
      </c>
      <c r="C257" s="387" t="s">
        <v>687</v>
      </c>
      <c r="D257" s="1549" t="s">
        <v>688</v>
      </c>
      <c r="E257" s="1538"/>
      <c r="F257" s="1538"/>
      <c r="G257" s="1538"/>
      <c r="H257" s="1538"/>
      <c r="I257" s="1538"/>
      <c r="J257" s="1538"/>
      <c r="K257" s="363">
        <v>380</v>
      </c>
      <c r="L257" s="785">
        <v>11396.2</v>
      </c>
    </row>
    <row r="258" spans="1:12">
      <c r="A258" s="1531"/>
      <c r="B258" s="387" t="s">
        <v>48</v>
      </c>
      <c r="C258" s="387" t="s">
        <v>522</v>
      </c>
      <c r="D258" s="1549" t="s">
        <v>689</v>
      </c>
      <c r="E258" s="1538"/>
      <c r="F258" s="1538"/>
      <c r="G258" s="1538"/>
      <c r="H258" s="1538"/>
      <c r="I258" s="1538"/>
      <c r="J258" s="1538"/>
      <c r="K258" s="363">
        <v>379</v>
      </c>
      <c r="L258" s="785">
        <v>7391.21</v>
      </c>
    </row>
    <row r="259" spans="1:12">
      <c r="A259" s="1532"/>
      <c r="B259" s="387" t="s">
        <v>487</v>
      </c>
      <c r="C259" s="387" t="s">
        <v>522</v>
      </c>
      <c r="D259" s="1549" t="s">
        <v>615</v>
      </c>
      <c r="E259" s="1538"/>
      <c r="F259" s="1538"/>
      <c r="G259" s="1538"/>
      <c r="H259" s="1538"/>
      <c r="I259" s="1538"/>
      <c r="J259" s="1538"/>
      <c r="K259" s="363">
        <v>34</v>
      </c>
      <c r="L259" s="785">
        <v>2644.77</v>
      </c>
    </row>
    <row r="260" spans="1:12" ht="37.5" customHeight="1">
      <c r="A260" s="1531" t="s">
        <v>453</v>
      </c>
      <c r="B260" s="387" t="s">
        <v>487</v>
      </c>
      <c r="C260" s="642" t="s">
        <v>528</v>
      </c>
      <c r="D260" s="1554" t="s">
        <v>680</v>
      </c>
      <c r="E260" s="1555"/>
      <c r="F260" s="1555"/>
      <c r="G260" s="1555"/>
      <c r="H260" s="1555"/>
      <c r="I260" s="1555"/>
      <c r="J260" s="1555"/>
      <c r="K260" s="363">
        <v>10</v>
      </c>
      <c r="L260" s="785" t="s">
        <v>19</v>
      </c>
    </row>
    <row r="261" spans="1:12">
      <c r="A261" s="1531"/>
      <c r="B261" s="387" t="s">
        <v>487</v>
      </c>
      <c r="C261" s="642" t="s">
        <v>582</v>
      </c>
      <c r="D261" s="1554" t="s">
        <v>688</v>
      </c>
      <c r="E261" s="1555"/>
      <c r="F261" s="1555"/>
      <c r="G261" s="1555"/>
      <c r="H261" s="1555"/>
      <c r="I261" s="1555"/>
      <c r="J261" s="1555"/>
      <c r="K261" s="363">
        <v>51</v>
      </c>
      <c r="L261" s="785">
        <v>1529.49</v>
      </c>
    </row>
    <row r="262" spans="1:12">
      <c r="A262" s="1531"/>
      <c r="B262" s="387" t="s">
        <v>48</v>
      </c>
      <c r="C262" s="387" t="s">
        <v>454</v>
      </c>
      <c r="D262" s="1554" t="s">
        <v>689</v>
      </c>
      <c r="E262" s="1555"/>
      <c r="F262" s="1555"/>
      <c r="G262" s="1555"/>
      <c r="H262" s="1555"/>
      <c r="I262" s="1555"/>
      <c r="J262" s="1555"/>
      <c r="K262" s="363">
        <v>96</v>
      </c>
      <c r="L262" s="785">
        <v>1934.04</v>
      </c>
    </row>
    <row r="263" spans="1:12" ht="31.5" customHeight="1">
      <c r="A263" s="1532"/>
      <c r="B263" s="387" t="s">
        <v>665</v>
      </c>
      <c r="C263" s="387" t="s">
        <v>454</v>
      </c>
      <c r="D263" s="1559" t="s">
        <v>682</v>
      </c>
      <c r="E263" s="1560"/>
      <c r="F263" s="1560"/>
      <c r="G263" s="1560"/>
      <c r="H263" s="1560"/>
      <c r="I263" s="1560"/>
      <c r="J263" s="1560"/>
      <c r="K263" s="363">
        <v>101</v>
      </c>
      <c r="L263" s="785" t="s">
        <v>19</v>
      </c>
    </row>
    <row r="264" spans="1:12" ht="45" customHeight="1">
      <c r="A264" s="1531" t="s">
        <v>458</v>
      </c>
      <c r="B264" s="387" t="s">
        <v>48</v>
      </c>
      <c r="C264" s="387" t="s">
        <v>449</v>
      </c>
      <c r="D264" s="1549" t="s">
        <v>690</v>
      </c>
      <c r="E264" s="1538"/>
      <c r="F264" s="1538"/>
      <c r="G264" s="1538"/>
      <c r="H264" s="1538"/>
      <c r="I264" s="1538"/>
      <c r="J264" s="1538"/>
      <c r="K264" s="363">
        <v>253</v>
      </c>
      <c r="L264" s="785">
        <v>3792.47</v>
      </c>
    </row>
    <row r="265" spans="1:12" ht="30" customHeight="1">
      <c r="A265" s="1531"/>
      <c r="B265" s="387" t="s">
        <v>48</v>
      </c>
      <c r="C265" s="387" t="s">
        <v>449</v>
      </c>
      <c r="D265" s="1549" t="s">
        <v>691</v>
      </c>
      <c r="E265" s="1538"/>
      <c r="F265" s="1538"/>
      <c r="G265" s="1538"/>
      <c r="H265" s="1538"/>
      <c r="I265" s="1538"/>
      <c r="J265" s="1538"/>
      <c r="K265" s="363">
        <v>173</v>
      </c>
      <c r="L265" s="785">
        <v>2593.27</v>
      </c>
    </row>
    <row r="266" spans="1:12">
      <c r="A266" s="1531"/>
      <c r="B266" s="387"/>
      <c r="C266" s="387"/>
      <c r="D266" s="388"/>
      <c r="E266" s="388"/>
      <c r="F266" s="388"/>
      <c r="G266" s="388"/>
      <c r="H266" s="388"/>
      <c r="I266" s="388"/>
      <c r="J266" s="1251"/>
      <c r="K266" s="363"/>
      <c r="L266" s="785"/>
    </row>
    <row r="267" spans="1:12">
      <c r="A267" s="1532"/>
      <c r="B267" s="387"/>
      <c r="C267" s="387"/>
      <c r="D267" s="388"/>
      <c r="E267" s="388"/>
      <c r="F267" s="388"/>
      <c r="G267" s="388"/>
      <c r="H267" s="388"/>
      <c r="I267" s="388"/>
      <c r="J267" s="1251"/>
      <c r="K267" s="363"/>
      <c r="L267" s="785"/>
    </row>
    <row r="268" spans="1:12" ht="29.25" customHeight="1">
      <c r="A268" s="1550" t="s">
        <v>465</v>
      </c>
      <c r="B268" s="387"/>
      <c r="C268" s="387" t="s">
        <v>449</v>
      </c>
      <c r="D268" s="1549" t="s">
        <v>692</v>
      </c>
      <c r="E268" s="1538"/>
      <c r="F268" s="1538"/>
      <c r="G268" s="1538"/>
      <c r="H268" s="1538"/>
      <c r="I268" s="1538"/>
      <c r="J268" s="1539"/>
      <c r="K268" s="363" t="s">
        <v>19</v>
      </c>
      <c r="L268" s="785" t="s">
        <v>19</v>
      </c>
    </row>
    <row r="269" spans="1:12" ht="30" customHeight="1">
      <c r="A269" s="1550"/>
      <c r="B269" s="387"/>
      <c r="C269" s="387" t="s">
        <v>449</v>
      </c>
      <c r="D269" s="1549" t="s">
        <v>693</v>
      </c>
      <c r="E269" s="1538"/>
      <c r="F269" s="1538"/>
      <c r="G269" s="1538"/>
      <c r="H269" s="1538"/>
      <c r="I269" s="1538"/>
      <c r="J269" s="1539"/>
      <c r="K269" s="363" t="s">
        <v>19</v>
      </c>
      <c r="L269" s="785" t="s">
        <v>19</v>
      </c>
    </row>
    <row r="270" spans="1:12">
      <c r="A270" s="1550"/>
      <c r="B270" s="387"/>
      <c r="C270" s="387"/>
      <c r="D270" s="388"/>
      <c r="E270" s="388"/>
      <c r="F270" s="388"/>
      <c r="G270" s="388"/>
      <c r="H270" s="388"/>
      <c r="I270" s="388"/>
      <c r="J270" s="1251"/>
      <c r="K270" s="363"/>
      <c r="L270" s="785"/>
    </row>
    <row r="271" spans="1:12">
      <c r="A271" s="1550"/>
      <c r="B271" s="387"/>
      <c r="C271" s="387"/>
      <c r="D271" s="388"/>
      <c r="E271" s="388"/>
      <c r="F271" s="388"/>
      <c r="G271" s="388"/>
      <c r="H271" s="388"/>
      <c r="I271" s="388"/>
      <c r="J271" s="1251"/>
      <c r="K271" s="363"/>
      <c r="L271" s="785"/>
    </row>
    <row r="272" spans="1:12">
      <c r="A272" s="1531" t="s">
        <v>466</v>
      </c>
      <c r="B272" s="387" t="s">
        <v>467</v>
      </c>
      <c r="C272" s="387" t="s">
        <v>449</v>
      </c>
      <c r="D272" s="1549" t="s">
        <v>561</v>
      </c>
      <c r="E272" s="1538"/>
      <c r="F272" s="1538"/>
      <c r="G272" s="1538"/>
      <c r="H272" s="1538"/>
      <c r="I272" s="1538"/>
      <c r="J272" s="1538"/>
      <c r="K272" s="363">
        <v>441</v>
      </c>
      <c r="L272" s="785" t="s">
        <v>19</v>
      </c>
    </row>
    <row r="273" spans="1:12" ht="30">
      <c r="A273" s="1531"/>
      <c r="B273" s="387" t="s">
        <v>467</v>
      </c>
      <c r="C273" s="387" t="s">
        <v>536</v>
      </c>
      <c r="D273" s="1549" t="s">
        <v>469</v>
      </c>
      <c r="E273" s="1538"/>
      <c r="F273" s="1538"/>
      <c r="G273" s="1538"/>
      <c r="H273" s="1538"/>
      <c r="I273" s="1538"/>
      <c r="J273" s="1538"/>
      <c r="K273" s="363">
        <v>37</v>
      </c>
      <c r="L273" s="785">
        <v>4819.38</v>
      </c>
    </row>
    <row r="274" spans="1:12">
      <c r="A274" s="1531"/>
      <c r="B274" s="387" t="s">
        <v>467</v>
      </c>
      <c r="C274" s="387" t="s">
        <v>449</v>
      </c>
      <c r="D274" s="1549" t="s">
        <v>669</v>
      </c>
      <c r="E274" s="1538"/>
      <c r="F274" s="1538"/>
      <c r="G274" s="1538"/>
      <c r="H274" s="1538"/>
      <c r="I274" s="1538"/>
      <c r="J274" s="1538"/>
      <c r="K274" s="363" t="s">
        <v>19</v>
      </c>
      <c r="L274" s="785" t="s">
        <v>19</v>
      </c>
    </row>
    <row r="275" spans="1:12">
      <c r="A275" s="1532"/>
      <c r="B275" s="480"/>
      <c r="C275" s="480"/>
      <c r="D275" s="437"/>
      <c r="E275" s="437"/>
      <c r="F275" s="437"/>
      <c r="G275" s="437"/>
      <c r="H275" s="437"/>
      <c r="I275" s="437"/>
      <c r="J275" s="686"/>
      <c r="K275" s="363"/>
      <c r="L275" s="785"/>
    </row>
    <row r="276" spans="1:12" ht="45">
      <c r="A276" s="1547" t="s">
        <v>470</v>
      </c>
      <c r="B276" s="685" t="s">
        <v>467</v>
      </c>
      <c r="C276" s="687" t="s">
        <v>671</v>
      </c>
      <c r="D276" s="1249" t="s">
        <v>694</v>
      </c>
      <c r="E276" s="1249" t="s">
        <v>695</v>
      </c>
      <c r="F276" s="1249" t="s">
        <v>696</v>
      </c>
      <c r="G276" s="1249" t="s">
        <v>675</v>
      </c>
      <c r="H276" s="1249" t="s">
        <v>697</v>
      </c>
      <c r="I276" s="1249" t="s">
        <v>698</v>
      </c>
      <c r="J276" s="1247" t="s">
        <v>678</v>
      </c>
      <c r="K276" s="363" t="s">
        <v>19</v>
      </c>
      <c r="L276" s="785" t="s">
        <v>19</v>
      </c>
    </row>
    <row r="277" spans="1:12">
      <c r="A277" s="1547"/>
      <c r="B277" s="685" t="s">
        <v>467</v>
      </c>
      <c r="C277" s="687" t="s">
        <v>449</v>
      </c>
      <c r="D277" s="1249" t="s">
        <v>679</v>
      </c>
      <c r="E277" s="1249" t="s">
        <v>679</v>
      </c>
      <c r="F277" s="685" t="s">
        <v>679</v>
      </c>
      <c r="G277" s="685" t="s">
        <v>679</v>
      </c>
      <c r="H277" s="685" t="s">
        <v>679</v>
      </c>
      <c r="I277" s="685" t="s">
        <v>679</v>
      </c>
      <c r="J277" s="688" t="s">
        <v>679</v>
      </c>
      <c r="K277" s="363" t="s">
        <v>19</v>
      </c>
      <c r="L277" s="785" t="s">
        <v>19</v>
      </c>
    </row>
    <row r="278" spans="1:12">
      <c r="A278" s="1531"/>
      <c r="B278" s="387"/>
      <c r="C278" s="480"/>
      <c r="D278" s="437"/>
      <c r="E278" s="388"/>
      <c r="F278" s="388"/>
      <c r="G278" s="388"/>
      <c r="H278" s="388"/>
      <c r="I278" s="388"/>
      <c r="J278" s="1251"/>
      <c r="K278" s="363"/>
      <c r="L278" s="785"/>
    </row>
    <row r="279" spans="1:12">
      <c r="A279" s="1532"/>
      <c r="B279" s="416"/>
      <c r="C279" s="363"/>
      <c r="D279" s="363"/>
      <c r="E279" s="388"/>
      <c r="F279" s="388"/>
      <c r="G279" s="388"/>
      <c r="H279" s="388"/>
      <c r="I279" s="388"/>
      <c r="J279" s="1251"/>
      <c r="K279" s="363"/>
      <c r="L279" s="785"/>
    </row>
    <row r="280" spans="1:12" ht="60">
      <c r="A280" s="1531" t="s">
        <v>478</v>
      </c>
      <c r="B280" s="416" t="s">
        <v>571</v>
      </c>
      <c r="C280" s="687" t="s">
        <v>449</v>
      </c>
      <c r="D280" s="1249" t="s">
        <v>682</v>
      </c>
      <c r="E280" s="1249" t="s">
        <v>682</v>
      </c>
      <c r="F280" s="1249" t="s">
        <v>682</v>
      </c>
      <c r="G280" s="1249" t="s">
        <v>682</v>
      </c>
      <c r="H280" s="1249" t="s">
        <v>682</v>
      </c>
      <c r="I280" s="1249" t="s">
        <v>682</v>
      </c>
      <c r="J280" s="1247" t="s">
        <v>682</v>
      </c>
      <c r="K280" s="363">
        <v>387</v>
      </c>
      <c r="L280" s="785" t="s">
        <v>19</v>
      </c>
    </row>
    <row r="281" spans="1:12" ht="60">
      <c r="A281" s="1531"/>
      <c r="B281" s="387" t="s">
        <v>571</v>
      </c>
      <c r="C281" s="387" t="s">
        <v>449</v>
      </c>
      <c r="D281" s="388" t="s">
        <v>680</v>
      </c>
      <c r="E281" s="388" t="s">
        <v>680</v>
      </c>
      <c r="F281" s="388" t="s">
        <v>680</v>
      </c>
      <c r="G281" s="388" t="s">
        <v>680</v>
      </c>
      <c r="H281" s="388" t="s">
        <v>680</v>
      </c>
      <c r="I281" s="388" t="s">
        <v>680</v>
      </c>
      <c r="J281" s="1251" t="s">
        <v>680</v>
      </c>
      <c r="K281" s="363">
        <v>31</v>
      </c>
      <c r="L281" s="785" t="s">
        <v>19</v>
      </c>
    </row>
    <row r="282" spans="1:12">
      <c r="A282" s="1531"/>
      <c r="B282" s="387"/>
      <c r="C282" s="387"/>
      <c r="D282" s="388"/>
      <c r="E282" s="388"/>
      <c r="F282" s="388"/>
      <c r="G282" s="388"/>
      <c r="H282" s="388"/>
      <c r="I282" s="388"/>
      <c r="J282" s="1251"/>
      <c r="K282" s="363"/>
      <c r="L282" s="785"/>
    </row>
    <row r="283" spans="1:12">
      <c r="A283" s="1532"/>
      <c r="B283" s="387"/>
      <c r="C283" s="387"/>
      <c r="D283" s="437"/>
      <c r="E283" s="437"/>
      <c r="F283" s="437"/>
      <c r="G283" s="437"/>
      <c r="H283" s="437"/>
      <c r="I283" s="437"/>
      <c r="J283" s="686"/>
      <c r="K283" s="363"/>
      <c r="L283" s="785"/>
    </row>
    <row r="284" spans="1:12" ht="15" customHeight="1">
      <c r="A284" s="1531" t="s">
        <v>480</v>
      </c>
      <c r="B284" s="387"/>
      <c r="C284" s="416"/>
      <c r="D284" s="1534"/>
      <c r="E284" s="1534"/>
      <c r="F284" s="1534"/>
      <c r="G284" s="1534"/>
      <c r="H284" s="1534"/>
      <c r="I284" s="1534"/>
      <c r="J284" s="1534"/>
      <c r="K284" s="770"/>
      <c r="L284" s="785"/>
    </row>
    <row r="285" spans="1:12" ht="15" customHeight="1">
      <c r="A285" s="1531"/>
      <c r="B285" s="387" t="s">
        <v>487</v>
      </c>
      <c r="C285" s="387" t="s">
        <v>655</v>
      </c>
      <c r="D285" s="1544" t="s">
        <v>699</v>
      </c>
      <c r="E285" s="1543"/>
      <c r="F285" s="1543"/>
      <c r="G285" s="1543"/>
      <c r="H285" s="1543"/>
      <c r="I285" s="1543"/>
      <c r="J285" s="1575"/>
      <c r="K285" s="770">
        <v>32</v>
      </c>
      <c r="L285" s="785">
        <v>5204.01</v>
      </c>
    </row>
    <row r="286" spans="1:12">
      <c r="A286" s="1531"/>
      <c r="B286" s="387"/>
      <c r="C286" s="387"/>
      <c r="D286" s="388"/>
      <c r="E286" s="388"/>
      <c r="F286" s="388"/>
      <c r="G286" s="388"/>
      <c r="H286" s="388"/>
      <c r="I286" s="388"/>
      <c r="J286" s="1251"/>
      <c r="K286" s="363"/>
      <c r="L286" s="785"/>
    </row>
    <row r="287" spans="1:12">
      <c r="A287" s="1532"/>
      <c r="B287" s="387"/>
      <c r="C287" s="387"/>
      <c r="D287" s="388"/>
      <c r="E287" s="388"/>
      <c r="F287" s="388"/>
      <c r="G287" s="388"/>
      <c r="H287" s="388"/>
      <c r="I287" s="388"/>
      <c r="J287" s="1251"/>
      <c r="K287" s="363"/>
      <c r="L287" s="363"/>
    </row>
    <row r="288" spans="1:12">
      <c r="A288" s="530"/>
      <c r="B288"/>
      <c r="C288"/>
      <c r="D288"/>
      <c r="E288"/>
      <c r="F288"/>
      <c r="G288"/>
      <c r="H288"/>
      <c r="I288"/>
      <c r="J288"/>
      <c r="K288" s="30"/>
    </row>
    <row r="289" spans="1:12">
      <c r="A289" s="530"/>
      <c r="B289"/>
      <c r="C289"/>
      <c r="D289"/>
      <c r="E289"/>
      <c r="F289"/>
      <c r="G289"/>
      <c r="H289"/>
      <c r="I289"/>
      <c r="J289"/>
      <c r="K289" s="30"/>
    </row>
    <row r="290" spans="1:12" ht="25.5">
      <c r="A290" s="1530" t="s">
        <v>700</v>
      </c>
      <c r="B290" s="1530"/>
      <c r="C290" s="1530"/>
      <c r="D290" s="1530"/>
      <c r="E290" s="1530"/>
      <c r="F290" s="1530"/>
      <c r="G290" s="1530"/>
      <c r="H290" s="1530"/>
      <c r="I290" s="1530"/>
      <c r="J290" s="1530"/>
      <c r="K290" s="1530"/>
      <c r="L290" s="1530"/>
    </row>
    <row r="291" spans="1:12" ht="31.5">
      <c r="A291" s="391" t="s">
        <v>441</v>
      </c>
      <c r="B291" s="392" t="s">
        <v>442</v>
      </c>
      <c r="C291" s="392" t="s">
        <v>443</v>
      </c>
      <c r="D291" s="392" t="s">
        <v>444</v>
      </c>
      <c r="E291" s="392" t="s">
        <v>41</v>
      </c>
      <c r="F291" s="392" t="s">
        <v>42</v>
      </c>
      <c r="G291" s="392" t="s">
        <v>43</v>
      </c>
      <c r="H291" s="392" t="s">
        <v>44</v>
      </c>
      <c r="I291" s="392" t="s">
        <v>45</v>
      </c>
      <c r="J291" s="392" t="s">
        <v>46</v>
      </c>
      <c r="K291" s="395" t="s">
        <v>51</v>
      </c>
      <c r="L291" s="395" t="s">
        <v>684</v>
      </c>
    </row>
    <row r="292" spans="1:12">
      <c r="A292" s="1531" t="s">
        <v>445</v>
      </c>
      <c r="B292" s="387" t="s">
        <v>487</v>
      </c>
      <c r="C292" s="387" t="s">
        <v>701</v>
      </c>
      <c r="D292" s="1549" t="s">
        <v>702</v>
      </c>
      <c r="E292" s="1538"/>
      <c r="F292" s="1538"/>
      <c r="G292" s="1538"/>
      <c r="H292" s="1538"/>
      <c r="I292" s="1538"/>
      <c r="J292" s="1538"/>
      <c r="K292" s="363" t="s">
        <v>19</v>
      </c>
      <c r="L292" s="363" t="s">
        <v>19</v>
      </c>
    </row>
    <row r="293" spans="1:12">
      <c r="A293" s="1531"/>
      <c r="B293" s="387" t="s">
        <v>487</v>
      </c>
      <c r="C293" s="387" t="s">
        <v>279</v>
      </c>
      <c r="D293" s="1549" t="s">
        <v>488</v>
      </c>
      <c r="E293" s="1538"/>
      <c r="F293" s="1538"/>
      <c r="G293" s="1538"/>
      <c r="H293" s="1538"/>
      <c r="I293" s="1538"/>
      <c r="J293" s="1538"/>
      <c r="K293" s="363">
        <v>18</v>
      </c>
      <c r="L293" s="849">
        <v>2681.01</v>
      </c>
    </row>
    <row r="294" spans="1:12">
      <c r="A294" s="1531"/>
      <c r="B294" s="387" t="s">
        <v>487</v>
      </c>
      <c r="C294" s="387" t="s">
        <v>522</v>
      </c>
      <c r="D294" s="1549" t="s">
        <v>491</v>
      </c>
      <c r="E294" s="1538"/>
      <c r="F294" s="1538"/>
      <c r="G294" s="1538"/>
      <c r="H294" s="1538"/>
      <c r="I294" s="1538"/>
      <c r="J294" s="1538"/>
      <c r="K294" s="363" t="s">
        <v>19</v>
      </c>
      <c r="L294" s="849" t="s">
        <v>19</v>
      </c>
    </row>
    <row r="295" spans="1:12">
      <c r="A295" s="1532"/>
      <c r="B295" s="387" t="s">
        <v>487</v>
      </c>
      <c r="C295" s="387" t="s">
        <v>703</v>
      </c>
      <c r="D295" s="1549" t="s">
        <v>704</v>
      </c>
      <c r="E295" s="1538"/>
      <c r="F295" s="1538"/>
      <c r="G295" s="1538"/>
      <c r="H295" s="1538"/>
      <c r="I295" s="1538"/>
      <c r="J295" s="1538"/>
      <c r="K295" s="363">
        <v>496</v>
      </c>
      <c r="L295" s="849">
        <v>14875.04</v>
      </c>
    </row>
    <row r="296" spans="1:12">
      <c r="A296" s="1531" t="s">
        <v>453</v>
      </c>
      <c r="B296" s="387" t="s">
        <v>487</v>
      </c>
      <c r="C296" s="642" t="s">
        <v>454</v>
      </c>
      <c r="D296" s="1554" t="s">
        <v>491</v>
      </c>
      <c r="E296" s="1555"/>
      <c r="F296" s="1555"/>
      <c r="G296" s="1555"/>
      <c r="H296" s="1555"/>
      <c r="I296" s="1555"/>
      <c r="J296" s="1555"/>
      <c r="K296" s="363" t="s">
        <v>19</v>
      </c>
      <c r="L296" s="849" t="s">
        <v>19</v>
      </c>
    </row>
    <row r="297" spans="1:12">
      <c r="A297" s="1531"/>
      <c r="B297" s="387" t="s">
        <v>487</v>
      </c>
      <c r="C297" s="642" t="s">
        <v>582</v>
      </c>
      <c r="D297" s="1554" t="s">
        <v>705</v>
      </c>
      <c r="E297" s="1555"/>
      <c r="F297" s="1555"/>
      <c r="G297" s="1555"/>
      <c r="H297" s="1555"/>
      <c r="I297" s="1555"/>
      <c r="J297" s="1555"/>
      <c r="K297" s="363">
        <v>70</v>
      </c>
      <c r="L297" s="850">
        <v>2100</v>
      </c>
    </row>
    <row r="298" spans="1:12">
      <c r="A298" s="1531"/>
      <c r="B298" s="387" t="s">
        <v>487</v>
      </c>
      <c r="C298" s="387" t="s">
        <v>454</v>
      </c>
      <c r="D298" s="1554" t="s">
        <v>706</v>
      </c>
      <c r="E298" s="1555"/>
      <c r="F298" s="1555"/>
      <c r="G298" s="1555"/>
      <c r="H298" s="1555"/>
      <c r="I298" s="1555"/>
      <c r="J298" s="1555"/>
      <c r="K298" s="363">
        <v>76</v>
      </c>
      <c r="L298" s="850">
        <v>459.54</v>
      </c>
    </row>
    <row r="299" spans="1:12">
      <c r="A299" s="1532"/>
      <c r="B299" s="387" t="s">
        <v>487</v>
      </c>
      <c r="C299" s="387" t="s">
        <v>707</v>
      </c>
      <c r="D299" s="1559" t="s">
        <v>708</v>
      </c>
      <c r="E299" s="1560"/>
      <c r="F299" s="1560"/>
      <c r="G299" s="1560"/>
      <c r="H299" s="1560"/>
      <c r="I299" s="1560"/>
      <c r="J299" s="1560"/>
      <c r="K299" s="363">
        <v>19</v>
      </c>
      <c r="L299" s="850">
        <v>2666</v>
      </c>
    </row>
    <row r="300" spans="1:12">
      <c r="A300" s="1531" t="s">
        <v>458</v>
      </c>
      <c r="B300" s="387" t="s">
        <v>487</v>
      </c>
      <c r="C300" s="387" t="s">
        <v>449</v>
      </c>
      <c r="D300" s="1549" t="s">
        <v>709</v>
      </c>
      <c r="E300" s="1538"/>
      <c r="F300" s="1538"/>
      <c r="G300" s="1538"/>
      <c r="H300" s="1538"/>
      <c r="I300" s="1538"/>
      <c r="J300" s="1538"/>
      <c r="K300" s="363" t="s">
        <v>19</v>
      </c>
      <c r="L300" s="849" t="s">
        <v>19</v>
      </c>
    </row>
    <row r="301" spans="1:12">
      <c r="A301" s="1531"/>
      <c r="B301" s="387" t="s">
        <v>487</v>
      </c>
      <c r="C301" s="387" t="s">
        <v>449</v>
      </c>
      <c r="D301" s="1549" t="s">
        <v>710</v>
      </c>
      <c r="E301" s="1538"/>
      <c r="F301" s="1538"/>
      <c r="G301" s="1538"/>
      <c r="H301" s="1538"/>
      <c r="I301" s="1538"/>
      <c r="J301" s="1538"/>
      <c r="K301" s="363" t="s">
        <v>19</v>
      </c>
      <c r="L301" s="849" t="s">
        <v>19</v>
      </c>
    </row>
    <row r="302" spans="1:12">
      <c r="A302" s="1531"/>
      <c r="B302" s="387"/>
      <c r="C302" s="387"/>
      <c r="D302" s="388"/>
      <c r="E302" s="388"/>
      <c r="F302" s="388"/>
      <c r="G302" s="388"/>
      <c r="H302" s="388"/>
      <c r="I302" s="388"/>
      <c r="J302" s="1251"/>
      <c r="K302" s="363"/>
      <c r="L302" s="849"/>
    </row>
    <row r="303" spans="1:12">
      <c r="A303" s="1532"/>
      <c r="B303" s="387"/>
      <c r="C303" s="387"/>
      <c r="D303" s="388"/>
      <c r="E303" s="388"/>
      <c r="F303" s="388"/>
      <c r="G303" s="388"/>
      <c r="H303" s="388"/>
      <c r="I303" s="388"/>
      <c r="J303" s="1251"/>
      <c r="K303" s="363"/>
      <c r="L303" s="849"/>
    </row>
    <row r="304" spans="1:12" ht="28.5" customHeight="1">
      <c r="A304" s="1550" t="s">
        <v>465</v>
      </c>
      <c r="B304" s="387"/>
      <c r="C304" s="387" t="s">
        <v>449</v>
      </c>
      <c r="D304" s="1549" t="s">
        <v>692</v>
      </c>
      <c r="E304" s="1538"/>
      <c r="F304" s="1538"/>
      <c r="G304" s="1538"/>
      <c r="H304" s="1538"/>
      <c r="I304" s="1538"/>
      <c r="J304" s="1539"/>
      <c r="K304" s="2" t="s">
        <v>19</v>
      </c>
      <c r="L304" s="849" t="s">
        <v>19</v>
      </c>
    </row>
    <row r="305" spans="1:12" ht="30.75" customHeight="1">
      <c r="A305" s="1550"/>
      <c r="B305" s="387"/>
      <c r="C305" s="387" t="s">
        <v>449</v>
      </c>
      <c r="D305" s="1549" t="s">
        <v>693</v>
      </c>
      <c r="E305" s="1538"/>
      <c r="F305" s="1538"/>
      <c r="G305" s="1538"/>
      <c r="H305" s="1538"/>
      <c r="I305" s="1538"/>
      <c r="J305" s="1539"/>
      <c r="K305" s="2" t="s">
        <v>19</v>
      </c>
      <c r="L305" s="849" t="s">
        <v>19</v>
      </c>
    </row>
    <row r="306" spans="1:12" ht="29.25" customHeight="1">
      <c r="A306" s="1550"/>
      <c r="B306" s="387"/>
      <c r="C306" s="387" t="s">
        <v>449</v>
      </c>
      <c r="D306" s="1549" t="s">
        <v>711</v>
      </c>
      <c r="E306" s="1538"/>
      <c r="F306" s="1538"/>
      <c r="G306" s="1538"/>
      <c r="H306" s="1538"/>
      <c r="I306" s="1538"/>
      <c r="J306" s="1539"/>
      <c r="K306" s="2" t="s">
        <v>19</v>
      </c>
      <c r="L306" s="849" t="s">
        <v>19</v>
      </c>
    </row>
    <row r="307" spans="1:12">
      <c r="A307" s="1550"/>
      <c r="B307" s="387"/>
      <c r="C307" s="387"/>
      <c r="D307" s="388"/>
      <c r="E307" s="388"/>
      <c r="F307" s="388"/>
      <c r="G307" s="388"/>
      <c r="H307" s="388"/>
      <c r="I307" s="388"/>
      <c r="J307" s="1251"/>
      <c r="K307" s="363"/>
      <c r="L307" s="849"/>
    </row>
    <row r="308" spans="1:12">
      <c r="A308" s="1531" t="s">
        <v>466</v>
      </c>
      <c r="B308" s="387" t="s">
        <v>467</v>
      </c>
      <c r="C308" s="387" t="s">
        <v>449</v>
      </c>
      <c r="D308" s="1549" t="s">
        <v>561</v>
      </c>
      <c r="E308" s="1538"/>
      <c r="F308" s="1538"/>
      <c r="G308" s="1538"/>
      <c r="H308" s="1538"/>
      <c r="I308" s="1538"/>
      <c r="J308" s="1538"/>
      <c r="K308" s="363">
        <v>332</v>
      </c>
      <c r="L308" s="849" t="s">
        <v>19</v>
      </c>
    </row>
    <row r="309" spans="1:12" ht="30">
      <c r="A309" s="1531"/>
      <c r="B309" s="387" t="s">
        <v>467</v>
      </c>
      <c r="C309" s="387" t="s">
        <v>536</v>
      </c>
      <c r="D309" s="1549" t="s">
        <v>469</v>
      </c>
      <c r="E309" s="1538"/>
      <c r="F309" s="1538"/>
      <c r="G309" s="1538"/>
      <c r="H309" s="1538"/>
      <c r="I309" s="1538"/>
      <c r="J309" s="1538"/>
      <c r="K309" s="363">
        <v>18</v>
      </c>
      <c r="L309" s="849" t="s">
        <v>19</v>
      </c>
    </row>
    <row r="310" spans="1:12">
      <c r="A310" s="1531"/>
      <c r="B310" s="387"/>
      <c r="C310" s="387"/>
      <c r="D310" s="1549"/>
      <c r="E310" s="1538"/>
      <c r="F310" s="1538"/>
      <c r="G310" s="1538"/>
      <c r="H310" s="1538"/>
      <c r="I310" s="1538"/>
      <c r="J310" s="1538"/>
      <c r="K310" s="363"/>
      <c r="L310" s="849"/>
    </row>
    <row r="311" spans="1:12">
      <c r="A311" s="1532"/>
      <c r="B311" s="480"/>
      <c r="C311" s="480"/>
      <c r="D311" s="437"/>
      <c r="E311" s="437"/>
      <c r="F311" s="437"/>
      <c r="G311" s="437"/>
      <c r="H311" s="437"/>
      <c r="I311" s="437"/>
      <c r="J311" s="686"/>
      <c r="K311" s="363"/>
      <c r="L311" s="849"/>
    </row>
    <row r="312" spans="1:12" ht="45">
      <c r="A312" s="1547" t="s">
        <v>470</v>
      </c>
      <c r="B312" s="685" t="s">
        <v>467</v>
      </c>
      <c r="C312" s="687" t="s">
        <v>449</v>
      </c>
      <c r="D312" s="1249" t="s">
        <v>712</v>
      </c>
      <c r="E312" s="1249" t="s">
        <v>713</v>
      </c>
      <c r="F312" s="1249" t="s">
        <v>696</v>
      </c>
      <c r="G312" s="1249" t="s">
        <v>675</v>
      </c>
      <c r="H312" s="1249" t="s">
        <v>697</v>
      </c>
      <c r="I312" s="1249" t="s">
        <v>714</v>
      </c>
      <c r="J312" s="1247" t="s">
        <v>678</v>
      </c>
      <c r="K312" s="2" t="s">
        <v>19</v>
      </c>
      <c r="L312" s="849" t="s">
        <v>19</v>
      </c>
    </row>
    <row r="313" spans="1:12">
      <c r="A313" s="1547"/>
      <c r="B313" s="685" t="s">
        <v>467</v>
      </c>
      <c r="C313" s="687" t="s">
        <v>449</v>
      </c>
      <c r="D313" s="1249" t="s">
        <v>679</v>
      </c>
      <c r="E313" s="1249" t="s">
        <v>679</v>
      </c>
      <c r="F313" s="685" t="s">
        <v>679</v>
      </c>
      <c r="G313" s="685" t="s">
        <v>679</v>
      </c>
      <c r="H313" s="685" t="s">
        <v>679</v>
      </c>
      <c r="I313" s="685" t="s">
        <v>679</v>
      </c>
      <c r="J313" s="688" t="s">
        <v>679</v>
      </c>
      <c r="K313" s="2" t="s">
        <v>19</v>
      </c>
      <c r="L313" s="849" t="s">
        <v>19</v>
      </c>
    </row>
    <row r="314" spans="1:12">
      <c r="A314" s="1531"/>
      <c r="B314" s="387"/>
      <c r="C314" s="480"/>
      <c r="D314" s="437"/>
      <c r="E314" s="388"/>
      <c r="F314" s="388"/>
      <c r="G314" s="388"/>
      <c r="H314" s="388"/>
      <c r="I314" s="388"/>
      <c r="J314" s="1251"/>
      <c r="K314" s="363"/>
      <c r="L314" s="849"/>
    </row>
    <row r="315" spans="1:12">
      <c r="A315" s="1532"/>
      <c r="B315" s="416"/>
      <c r="C315" s="363"/>
      <c r="D315" s="363"/>
      <c r="E315" s="388"/>
      <c r="F315" s="388"/>
      <c r="G315" s="388"/>
      <c r="H315" s="388"/>
      <c r="I315" s="388"/>
      <c r="J315" s="1251"/>
      <c r="K315" s="363"/>
      <c r="L315" s="849"/>
    </row>
    <row r="316" spans="1:12">
      <c r="A316" s="1531" t="s">
        <v>478</v>
      </c>
      <c r="B316" s="416" t="s">
        <v>520</v>
      </c>
      <c r="C316" s="687" t="s">
        <v>449</v>
      </c>
      <c r="D316" s="1249" t="s">
        <v>514</v>
      </c>
      <c r="E316" s="1249" t="s">
        <v>514</v>
      </c>
      <c r="F316" s="1249" t="s">
        <v>514</v>
      </c>
      <c r="G316" s="1249" t="s">
        <v>514</v>
      </c>
      <c r="H316" s="1249" t="s">
        <v>514</v>
      </c>
      <c r="I316" s="1249" t="s">
        <v>514</v>
      </c>
      <c r="J316" s="1249" t="s">
        <v>514</v>
      </c>
      <c r="K316" s="1249">
        <v>168</v>
      </c>
      <c r="L316" s="849">
        <v>1678.32</v>
      </c>
    </row>
    <row r="317" spans="1:12">
      <c r="A317" s="1531"/>
      <c r="B317" s="387" t="s">
        <v>520</v>
      </c>
      <c r="C317" s="387" t="s">
        <v>449</v>
      </c>
      <c r="D317" s="388" t="s">
        <v>652</v>
      </c>
      <c r="E317" s="388" t="s">
        <v>652</v>
      </c>
      <c r="F317" s="388" t="s">
        <v>652</v>
      </c>
      <c r="G317" s="388" t="s">
        <v>652</v>
      </c>
      <c r="H317" s="388" t="s">
        <v>652</v>
      </c>
      <c r="I317" s="388" t="s">
        <v>652</v>
      </c>
      <c r="J317" s="388" t="s">
        <v>652</v>
      </c>
      <c r="K317" s="363">
        <v>100</v>
      </c>
      <c r="L317" s="849"/>
    </row>
    <row r="318" spans="1:12" ht="30">
      <c r="A318" s="1531"/>
      <c r="B318" s="387" t="s">
        <v>544</v>
      </c>
      <c r="C318" s="387" t="s">
        <v>449</v>
      </c>
      <c r="D318" s="388" t="s">
        <v>715</v>
      </c>
      <c r="E318" s="388" t="s">
        <v>715</v>
      </c>
      <c r="F318" s="388" t="s">
        <v>715</v>
      </c>
      <c r="G318" s="388" t="s">
        <v>715</v>
      </c>
      <c r="H318" s="388" t="s">
        <v>715</v>
      </c>
      <c r="I318" s="388" t="s">
        <v>715</v>
      </c>
      <c r="J318" s="388" t="s">
        <v>715</v>
      </c>
      <c r="K318" s="363" t="s">
        <v>19</v>
      </c>
      <c r="L318" s="849" t="s">
        <v>19</v>
      </c>
    </row>
    <row r="319" spans="1:12">
      <c r="A319" s="1532"/>
      <c r="B319" s="387"/>
      <c r="C319" s="387"/>
      <c r="D319" s="388"/>
      <c r="E319" s="388"/>
      <c r="F319" s="388"/>
      <c r="G319" s="388"/>
      <c r="H319" s="388"/>
      <c r="I319" s="388"/>
      <c r="J319" s="1251"/>
      <c r="K319" s="363"/>
      <c r="L319" s="849"/>
    </row>
    <row r="320" spans="1:12" ht="15" customHeight="1">
      <c r="A320" s="1531" t="s">
        <v>480</v>
      </c>
      <c r="B320" s="387" t="s">
        <v>520</v>
      </c>
      <c r="C320" s="416" t="s">
        <v>716</v>
      </c>
      <c r="D320" s="1534" t="s">
        <v>717</v>
      </c>
      <c r="E320" s="1534"/>
      <c r="F320" s="1534"/>
      <c r="G320" s="1534"/>
      <c r="H320" s="1534"/>
      <c r="I320" s="1534"/>
      <c r="J320" s="1534"/>
      <c r="K320" s="363">
        <v>144</v>
      </c>
      <c r="L320" s="849">
        <v>1438.56</v>
      </c>
    </row>
    <row r="321" spans="1:12">
      <c r="A321" s="1531"/>
      <c r="B321" s="387" t="s">
        <v>487</v>
      </c>
      <c r="C321" s="387" t="s">
        <v>655</v>
      </c>
      <c r="D321" s="1544" t="s">
        <v>656</v>
      </c>
      <c r="E321" s="1543"/>
      <c r="F321" s="1543"/>
      <c r="G321" s="1543"/>
      <c r="H321" s="1543"/>
      <c r="I321" s="1543"/>
      <c r="J321" s="1575"/>
      <c r="K321" s="363">
        <v>37</v>
      </c>
      <c r="L321" s="849">
        <v>5347.01</v>
      </c>
    </row>
    <row r="322" spans="1:12">
      <c r="A322" s="1531"/>
      <c r="B322" s="387"/>
      <c r="C322" s="387"/>
      <c r="D322" s="388"/>
      <c r="E322" s="388"/>
      <c r="F322" s="388"/>
      <c r="G322" s="388"/>
      <c r="H322" s="388"/>
      <c r="I322" s="388"/>
      <c r="J322" s="1251"/>
      <c r="K322" s="363"/>
      <c r="L322" s="849"/>
    </row>
    <row r="323" spans="1:12">
      <c r="A323" s="1532"/>
      <c r="B323" s="387"/>
      <c r="C323" s="387"/>
      <c r="D323" s="388"/>
      <c r="E323" s="388"/>
      <c r="F323" s="388"/>
      <c r="G323" s="388"/>
      <c r="H323" s="388"/>
      <c r="I323" s="388"/>
      <c r="J323" s="1251"/>
      <c r="K323" s="363"/>
      <c r="L323" s="849"/>
    </row>
    <row r="325" spans="1:12" ht="25.5" customHeight="1">
      <c r="A325" s="1530" t="s">
        <v>718</v>
      </c>
      <c r="B325" s="1530"/>
      <c r="C325" s="1530"/>
      <c r="D325" s="1530"/>
      <c r="E325" s="1530"/>
      <c r="F325" s="1530"/>
      <c r="G325" s="1530"/>
      <c r="H325" s="1530"/>
      <c r="I325" s="1530"/>
      <c r="J325" s="1530"/>
      <c r="K325" s="1530"/>
      <c r="L325" s="1530"/>
    </row>
    <row r="326" spans="1:12" ht="31.5">
      <c r="A326" s="391" t="s">
        <v>441</v>
      </c>
      <c r="B326" s="392" t="s">
        <v>442</v>
      </c>
      <c r="C326" s="392" t="s">
        <v>443</v>
      </c>
      <c r="D326" s="392" t="s">
        <v>444</v>
      </c>
      <c r="E326" s="392" t="s">
        <v>41</v>
      </c>
      <c r="F326" s="392" t="s">
        <v>42</v>
      </c>
      <c r="G326" s="392" t="s">
        <v>43</v>
      </c>
      <c r="H326" s="392" t="s">
        <v>44</v>
      </c>
      <c r="I326" s="392" t="s">
        <v>45</v>
      </c>
      <c r="J326" s="392" t="s">
        <v>46</v>
      </c>
      <c r="K326" s="395" t="s">
        <v>51</v>
      </c>
      <c r="L326" s="395" t="s">
        <v>684</v>
      </c>
    </row>
    <row r="327" spans="1:12">
      <c r="A327" s="1531" t="s">
        <v>445</v>
      </c>
      <c r="B327" s="387" t="s">
        <v>487</v>
      </c>
      <c r="C327" s="387" t="s">
        <v>522</v>
      </c>
      <c r="D327" s="1549" t="s">
        <v>719</v>
      </c>
      <c r="E327" s="1538"/>
      <c r="F327" s="1538"/>
      <c r="G327" s="1538"/>
      <c r="H327" s="1538"/>
      <c r="I327" s="1538"/>
      <c r="J327" s="1538"/>
      <c r="K327" s="363">
        <v>365</v>
      </c>
      <c r="L327" s="853">
        <v>18467.77</v>
      </c>
    </row>
    <row r="328" spans="1:12">
      <c r="A328" s="1531"/>
      <c r="B328" s="387" t="s">
        <v>665</v>
      </c>
      <c r="C328" s="387" t="s">
        <v>522</v>
      </c>
      <c r="D328" s="1549" t="s">
        <v>720</v>
      </c>
      <c r="E328" s="1538"/>
      <c r="F328" s="1538"/>
      <c r="G328" s="1538"/>
      <c r="H328" s="1538"/>
      <c r="I328" s="1538"/>
      <c r="J328" s="1538"/>
      <c r="K328" s="363">
        <v>423</v>
      </c>
      <c r="L328" s="854">
        <v>11030.77</v>
      </c>
    </row>
    <row r="329" spans="1:12">
      <c r="A329" s="1531"/>
      <c r="B329" s="387" t="s">
        <v>487</v>
      </c>
      <c r="C329" s="387" t="s">
        <v>721</v>
      </c>
      <c r="D329" s="1549" t="s">
        <v>330</v>
      </c>
      <c r="E329" s="1538"/>
      <c r="F329" s="1538"/>
      <c r="G329" s="1538"/>
      <c r="H329" s="1538"/>
      <c r="I329" s="1538"/>
      <c r="J329" s="1538"/>
      <c r="K329" s="363">
        <v>667</v>
      </c>
      <c r="L329" s="853">
        <v>6401.82</v>
      </c>
    </row>
    <row r="330" spans="1:12">
      <c r="A330" s="1532"/>
      <c r="B330" s="387" t="s">
        <v>487</v>
      </c>
      <c r="C330" s="387" t="s">
        <v>722</v>
      </c>
      <c r="D330" s="1549" t="s">
        <v>723</v>
      </c>
      <c r="E330" s="1538"/>
      <c r="F330" s="1538"/>
      <c r="G330" s="1538"/>
      <c r="H330" s="1538"/>
      <c r="I330" s="1538"/>
      <c r="J330" s="1538"/>
      <c r="K330" s="363">
        <v>8</v>
      </c>
      <c r="L330" s="853">
        <v>1031</v>
      </c>
    </row>
    <row r="331" spans="1:12">
      <c r="A331" s="1531" t="s">
        <v>453</v>
      </c>
      <c r="B331" s="387" t="s">
        <v>487</v>
      </c>
      <c r="C331" s="642" t="s">
        <v>454</v>
      </c>
      <c r="D331" s="1554" t="s">
        <v>724</v>
      </c>
      <c r="E331" s="1555"/>
      <c r="F331" s="1555"/>
      <c r="G331" s="1555"/>
      <c r="H331" s="1555"/>
      <c r="I331" s="1555"/>
      <c r="J331" s="1555"/>
      <c r="K331" s="363">
        <v>4</v>
      </c>
      <c r="L331" s="855">
        <v>120</v>
      </c>
    </row>
    <row r="332" spans="1:12">
      <c r="A332" s="1531"/>
      <c r="B332" s="387" t="s">
        <v>487</v>
      </c>
      <c r="C332" s="642" t="s">
        <v>454</v>
      </c>
      <c r="D332" s="1554" t="s">
        <v>725</v>
      </c>
      <c r="E332" s="1555"/>
      <c r="F332" s="1555"/>
      <c r="G332" s="1555"/>
      <c r="H332" s="1555"/>
      <c r="I332" s="1555"/>
      <c r="J332" s="1555"/>
      <c r="K332" s="363">
        <v>93</v>
      </c>
      <c r="L332" s="855">
        <v>9524.26</v>
      </c>
    </row>
    <row r="333" spans="1:12">
      <c r="A333" s="1531"/>
      <c r="B333" s="387" t="s">
        <v>665</v>
      </c>
      <c r="C333" s="387" t="s">
        <v>454</v>
      </c>
      <c r="D333" s="1554" t="s">
        <v>726</v>
      </c>
      <c r="E333" s="1555"/>
      <c r="F333" s="1555"/>
      <c r="G333" s="1555"/>
      <c r="H333" s="1555"/>
      <c r="I333" s="1555"/>
      <c r="J333" s="1555"/>
      <c r="K333" s="363">
        <v>60</v>
      </c>
      <c r="L333" s="849" t="s">
        <v>19</v>
      </c>
    </row>
    <row r="334" spans="1:12">
      <c r="A334" s="1532"/>
      <c r="B334" s="387" t="s">
        <v>665</v>
      </c>
      <c r="C334" s="387" t="s">
        <v>454</v>
      </c>
      <c r="D334" s="1559" t="s">
        <v>720</v>
      </c>
      <c r="E334" s="1560"/>
      <c r="F334" s="1560"/>
      <c r="G334" s="1560"/>
      <c r="H334" s="1560"/>
      <c r="I334" s="1560"/>
      <c r="J334" s="1560"/>
      <c r="K334" s="363">
        <v>54</v>
      </c>
      <c r="L334" s="854">
        <v>1349.46</v>
      </c>
    </row>
    <row r="335" spans="1:12">
      <c r="A335" s="1531" t="s">
        <v>458</v>
      </c>
      <c r="B335" s="387" t="s">
        <v>487</v>
      </c>
      <c r="C335" s="387" t="s">
        <v>449</v>
      </c>
      <c r="D335" s="1549" t="s">
        <v>727</v>
      </c>
      <c r="E335" s="1538"/>
      <c r="F335" s="1538"/>
      <c r="G335" s="1538"/>
      <c r="H335" s="1538"/>
      <c r="I335" s="1538"/>
      <c r="J335" s="1538"/>
      <c r="K335" s="1249">
        <v>458</v>
      </c>
      <c r="L335" s="854">
        <v>27992.03</v>
      </c>
    </row>
    <row r="336" spans="1:12">
      <c r="A336" s="1531"/>
      <c r="B336" s="387" t="s">
        <v>487</v>
      </c>
      <c r="C336" s="387" t="s">
        <v>449</v>
      </c>
      <c r="D336" s="1549" t="s">
        <v>728</v>
      </c>
      <c r="E336" s="1538"/>
      <c r="F336" s="1538"/>
      <c r="G336" s="1538"/>
      <c r="H336" s="1538"/>
      <c r="I336" s="1538"/>
      <c r="J336" s="1538"/>
      <c r="K336" s="363" t="s">
        <v>19</v>
      </c>
      <c r="L336" s="849" t="s">
        <v>19</v>
      </c>
    </row>
    <row r="337" spans="1:12">
      <c r="A337" s="1531"/>
      <c r="B337" s="387"/>
      <c r="C337" s="387"/>
      <c r="D337" s="388"/>
      <c r="E337" s="388"/>
      <c r="F337" s="388"/>
      <c r="G337" s="388"/>
      <c r="H337" s="388"/>
      <c r="I337" s="388"/>
      <c r="J337" s="1251"/>
      <c r="K337" s="363"/>
      <c r="L337" s="849"/>
    </row>
    <row r="338" spans="1:12">
      <c r="A338" s="1532"/>
      <c r="B338" s="387"/>
      <c r="C338" s="387"/>
      <c r="D338" s="388"/>
      <c r="E338" s="388"/>
      <c r="F338" s="388"/>
      <c r="G338" s="388"/>
      <c r="H338" s="388"/>
      <c r="I338" s="388"/>
      <c r="J338" s="1251"/>
      <c r="K338" s="363"/>
      <c r="L338" s="849"/>
    </row>
    <row r="339" spans="1:12" ht="31.5" customHeight="1">
      <c r="A339" s="1550" t="s">
        <v>465</v>
      </c>
      <c r="B339" s="387"/>
      <c r="C339" s="387" t="s">
        <v>449</v>
      </c>
      <c r="D339" s="1549" t="s">
        <v>692</v>
      </c>
      <c r="E339" s="1538"/>
      <c r="F339" s="1538"/>
      <c r="G339" s="1538"/>
      <c r="H339" s="1538"/>
      <c r="I339" s="1538"/>
      <c r="J339" s="1539"/>
      <c r="K339" s="363">
        <v>1</v>
      </c>
      <c r="L339" s="849" t="s">
        <v>19</v>
      </c>
    </row>
    <row r="340" spans="1:12" ht="29.25" customHeight="1">
      <c r="A340" s="1550"/>
      <c r="B340" s="387"/>
      <c r="C340" s="387" t="s">
        <v>449</v>
      </c>
      <c r="D340" s="1549" t="s">
        <v>693</v>
      </c>
      <c r="E340" s="1538"/>
      <c r="F340" s="1538"/>
      <c r="G340" s="1538"/>
      <c r="H340" s="1538"/>
      <c r="I340" s="1538"/>
      <c r="J340" s="1539"/>
      <c r="K340" s="363">
        <v>3</v>
      </c>
      <c r="L340" s="849" t="s">
        <v>19</v>
      </c>
    </row>
    <row r="341" spans="1:12">
      <c r="A341" s="1550"/>
      <c r="B341" s="387"/>
      <c r="C341" s="387"/>
      <c r="D341" s="1549"/>
      <c r="E341" s="1538"/>
      <c r="F341" s="1538"/>
      <c r="G341" s="1538"/>
      <c r="H341" s="1538"/>
      <c r="I341" s="1538"/>
      <c r="J341" s="1539"/>
      <c r="K341" s="363"/>
      <c r="L341" s="849"/>
    </row>
    <row r="342" spans="1:12">
      <c r="A342" s="1550"/>
      <c r="B342" s="387"/>
      <c r="C342" s="387"/>
      <c r="D342" s="388"/>
      <c r="E342" s="388"/>
      <c r="F342" s="388"/>
      <c r="G342" s="388"/>
      <c r="H342" s="388"/>
      <c r="I342" s="388"/>
      <c r="J342" s="1251"/>
      <c r="K342" s="363"/>
      <c r="L342" s="849"/>
    </row>
    <row r="343" spans="1:12">
      <c r="A343" s="1531" t="s">
        <v>466</v>
      </c>
      <c r="B343" s="387" t="s">
        <v>467</v>
      </c>
      <c r="C343" s="387" t="s">
        <v>449</v>
      </c>
      <c r="D343" s="1549" t="s">
        <v>561</v>
      </c>
      <c r="E343" s="1538"/>
      <c r="F343" s="1538"/>
      <c r="G343" s="1538"/>
      <c r="H343" s="1538"/>
      <c r="I343" s="1538"/>
      <c r="J343" s="1538"/>
      <c r="K343" s="363"/>
      <c r="L343" s="849"/>
    </row>
    <row r="344" spans="1:12" ht="30">
      <c r="A344" s="1531"/>
      <c r="B344" s="387" t="s">
        <v>467</v>
      </c>
      <c r="C344" s="387" t="s">
        <v>536</v>
      </c>
      <c r="D344" s="1549" t="s">
        <v>469</v>
      </c>
      <c r="E344" s="1538"/>
      <c r="F344" s="1538"/>
      <c r="G344" s="1538"/>
      <c r="H344" s="1538"/>
      <c r="I344" s="1538"/>
      <c r="J344" s="1538"/>
      <c r="K344" s="363"/>
      <c r="L344" s="849"/>
    </row>
    <row r="345" spans="1:12">
      <c r="A345" s="1531"/>
      <c r="B345" s="387"/>
      <c r="C345" s="387"/>
      <c r="D345" s="1549"/>
      <c r="E345" s="1538"/>
      <c r="F345" s="1538"/>
      <c r="G345" s="1538"/>
      <c r="H345" s="1538"/>
      <c r="I345" s="1538"/>
      <c r="J345" s="1538"/>
      <c r="K345" s="363"/>
      <c r="L345" s="849"/>
    </row>
    <row r="346" spans="1:12">
      <c r="A346" s="1532"/>
      <c r="B346" s="480"/>
      <c r="C346" s="480"/>
      <c r="D346" s="437"/>
      <c r="E346" s="437"/>
      <c r="F346" s="437"/>
      <c r="G346" s="437"/>
      <c r="H346" s="437"/>
      <c r="I346" s="437"/>
      <c r="J346" s="686"/>
      <c r="K346" s="363"/>
      <c r="L346" s="849"/>
    </row>
    <row r="347" spans="1:12" ht="45">
      <c r="A347" s="1547" t="s">
        <v>470</v>
      </c>
      <c r="B347" s="685" t="s">
        <v>467</v>
      </c>
      <c r="C347" s="687" t="s">
        <v>449</v>
      </c>
      <c r="D347" s="1249" t="s">
        <v>729</v>
      </c>
      <c r="E347" s="1249" t="s">
        <v>730</v>
      </c>
      <c r="F347" s="1249" t="s">
        <v>731</v>
      </c>
      <c r="G347" s="1249" t="s">
        <v>732</v>
      </c>
      <c r="H347" s="1249" t="s">
        <v>733</v>
      </c>
      <c r="I347" s="1249" t="s">
        <v>734</v>
      </c>
      <c r="J347" s="1247" t="s">
        <v>735</v>
      </c>
      <c r="K347" s="363" t="s">
        <v>19</v>
      </c>
      <c r="L347" s="849" t="s">
        <v>19</v>
      </c>
    </row>
    <row r="348" spans="1:12">
      <c r="A348" s="1547"/>
      <c r="B348" s="685" t="s">
        <v>467</v>
      </c>
      <c r="C348" s="687" t="s">
        <v>449</v>
      </c>
      <c r="D348" s="1249" t="s">
        <v>679</v>
      </c>
      <c r="E348" s="1249" t="s">
        <v>679</v>
      </c>
      <c r="F348" s="685" t="s">
        <v>679</v>
      </c>
      <c r="G348" s="685" t="s">
        <v>679</v>
      </c>
      <c r="H348" s="685" t="s">
        <v>679</v>
      </c>
      <c r="I348" s="685" t="s">
        <v>679</v>
      </c>
      <c r="J348" s="688" t="s">
        <v>679</v>
      </c>
      <c r="K348" s="363" t="s">
        <v>19</v>
      </c>
      <c r="L348" s="849" t="s">
        <v>19</v>
      </c>
    </row>
    <row r="349" spans="1:12">
      <c r="A349" s="1531"/>
      <c r="B349" s="387"/>
      <c r="C349" s="480"/>
      <c r="D349" s="437"/>
      <c r="E349" s="388"/>
      <c r="F349" s="388"/>
      <c r="G349" s="388"/>
      <c r="H349" s="388"/>
      <c r="I349" s="388"/>
      <c r="J349" s="1251"/>
      <c r="K349" s="363"/>
      <c r="L349" s="849"/>
    </row>
    <row r="350" spans="1:12">
      <c r="A350" s="1532"/>
      <c r="B350" s="416"/>
      <c r="C350" s="363"/>
      <c r="D350" s="363"/>
      <c r="E350" s="388"/>
      <c r="F350" s="388"/>
      <c r="G350" s="388"/>
      <c r="H350" s="388"/>
      <c r="I350" s="388"/>
      <c r="J350" s="1251"/>
      <c r="K350" s="363"/>
      <c r="L350" s="849"/>
    </row>
    <row r="351" spans="1:12">
      <c r="A351" s="1531" t="s">
        <v>478</v>
      </c>
      <c r="B351" s="416" t="s">
        <v>520</v>
      </c>
      <c r="C351" s="687" t="s">
        <v>449</v>
      </c>
      <c r="D351" s="1249" t="s">
        <v>725</v>
      </c>
      <c r="E351" s="1249" t="s">
        <v>725</v>
      </c>
      <c r="F351" s="1249" t="s">
        <v>725</v>
      </c>
      <c r="G351" s="1249" t="s">
        <v>725</v>
      </c>
      <c r="H351" s="1249" t="s">
        <v>725</v>
      </c>
      <c r="I351" s="1249" t="s">
        <v>725</v>
      </c>
      <c r="J351" s="1249" t="s">
        <v>725</v>
      </c>
      <c r="K351" s="1249">
        <v>458</v>
      </c>
      <c r="L351" s="854">
        <v>27992.03</v>
      </c>
    </row>
    <row r="352" spans="1:12" ht="60">
      <c r="A352" s="1531"/>
      <c r="B352" s="387" t="s">
        <v>487</v>
      </c>
      <c r="C352" s="387" t="s">
        <v>449</v>
      </c>
      <c r="D352" s="388" t="s">
        <v>736</v>
      </c>
      <c r="E352" s="388" t="s">
        <v>736</v>
      </c>
      <c r="F352" s="388" t="s">
        <v>736</v>
      </c>
      <c r="G352" s="388" t="s">
        <v>736</v>
      </c>
      <c r="H352" s="388" t="s">
        <v>736</v>
      </c>
      <c r="I352" s="388" t="s">
        <v>736</v>
      </c>
      <c r="J352" s="388" t="s">
        <v>736</v>
      </c>
      <c r="K352" s="363">
        <v>274</v>
      </c>
      <c r="L352" s="849" t="s">
        <v>19</v>
      </c>
    </row>
    <row r="353" spans="1:12">
      <c r="A353" s="1531"/>
      <c r="B353" s="387"/>
      <c r="C353" s="387"/>
      <c r="D353" s="388"/>
      <c r="E353" s="388"/>
      <c r="F353" s="388"/>
      <c r="G353" s="388"/>
      <c r="H353" s="388"/>
      <c r="I353" s="388"/>
      <c r="J353" s="388"/>
      <c r="K353" s="363"/>
      <c r="L353" s="849"/>
    </row>
    <row r="354" spans="1:12">
      <c r="A354" s="1532"/>
      <c r="B354" s="387"/>
      <c r="C354" s="387"/>
      <c r="D354" s="388"/>
      <c r="E354" s="388"/>
      <c r="F354" s="388"/>
      <c r="G354" s="388"/>
      <c r="H354" s="388"/>
      <c r="I354" s="388"/>
      <c r="J354" s="1251"/>
      <c r="K354" s="363"/>
      <c r="L354" s="849"/>
    </row>
    <row r="355" spans="1:12" ht="15" customHeight="1">
      <c r="A355" s="1531" t="s">
        <v>480</v>
      </c>
      <c r="B355" s="387" t="s">
        <v>520</v>
      </c>
      <c r="C355" s="416" t="s">
        <v>716</v>
      </c>
      <c r="D355" s="1534" t="s">
        <v>717</v>
      </c>
      <c r="E355" s="1534"/>
      <c r="F355" s="1534"/>
      <c r="G355" s="1534"/>
      <c r="H355" s="1534"/>
      <c r="I355" s="1534"/>
      <c r="J355" s="1534"/>
      <c r="K355" s="363">
        <v>667</v>
      </c>
      <c r="L355" s="849">
        <v>6663.33</v>
      </c>
    </row>
    <row r="356" spans="1:12" ht="15" customHeight="1">
      <c r="A356" s="1531"/>
      <c r="B356" s="387" t="s">
        <v>487</v>
      </c>
      <c r="C356" s="387" t="s">
        <v>655</v>
      </c>
      <c r="D356" s="1544" t="s">
        <v>656</v>
      </c>
      <c r="E356" s="1543"/>
      <c r="F356" s="1543"/>
      <c r="G356" s="1543"/>
      <c r="H356" s="1543"/>
      <c r="I356" s="1543"/>
      <c r="J356" s="1575"/>
      <c r="K356" s="513">
        <v>31</v>
      </c>
      <c r="L356" s="857"/>
    </row>
    <row r="357" spans="1:12">
      <c r="A357" s="1531"/>
      <c r="B357" s="387"/>
      <c r="C357" s="387"/>
      <c r="D357" s="388"/>
      <c r="E357" s="388"/>
      <c r="F357" s="388"/>
      <c r="G357" s="388"/>
      <c r="H357" s="388"/>
      <c r="I357" s="388"/>
      <c r="J357" s="1251"/>
      <c r="K357" s="305"/>
      <c r="L357" s="849"/>
    </row>
    <row r="358" spans="1:12">
      <c r="A358" s="1532"/>
      <c r="B358" s="387"/>
      <c r="C358" s="387"/>
      <c r="D358" s="388"/>
      <c r="E358" s="388"/>
      <c r="F358" s="388"/>
      <c r="G358" s="388"/>
      <c r="H358" s="388"/>
      <c r="I358" s="388"/>
      <c r="J358" s="1251"/>
      <c r="K358" s="305"/>
      <c r="L358" s="849"/>
    </row>
    <row r="360" spans="1:12" ht="25.5">
      <c r="A360" s="1530" t="s">
        <v>737</v>
      </c>
      <c r="B360" s="1530"/>
      <c r="C360" s="1530"/>
      <c r="D360" s="1530"/>
      <c r="E360" s="1530"/>
      <c r="F360" s="1530"/>
      <c r="G360" s="1530"/>
      <c r="H360" s="1530"/>
      <c r="I360" s="1530"/>
      <c r="J360" s="1530"/>
      <c r="K360" s="1530"/>
      <c r="L360" s="1530"/>
    </row>
    <row r="361" spans="1:12" ht="31.5">
      <c r="A361" s="391" t="s">
        <v>441</v>
      </c>
      <c r="B361" s="392" t="s">
        <v>442</v>
      </c>
      <c r="C361" s="392" t="s">
        <v>443</v>
      </c>
      <c r="D361" s="392" t="s">
        <v>444</v>
      </c>
      <c r="E361" s="392" t="s">
        <v>41</v>
      </c>
      <c r="F361" s="392" t="s">
        <v>42</v>
      </c>
      <c r="G361" s="392" t="s">
        <v>43</v>
      </c>
      <c r="H361" s="392" t="s">
        <v>44</v>
      </c>
      <c r="I361" s="392" t="s">
        <v>45</v>
      </c>
      <c r="J361" s="392" t="s">
        <v>46</v>
      </c>
      <c r="K361" s="395" t="s">
        <v>51</v>
      </c>
      <c r="L361" s="395" t="s">
        <v>684</v>
      </c>
    </row>
    <row r="362" spans="1:12">
      <c r="A362" s="1531" t="s">
        <v>445</v>
      </c>
      <c r="B362" s="387" t="s">
        <v>487</v>
      </c>
      <c r="C362" s="387" t="s">
        <v>522</v>
      </c>
      <c r="D362" s="1549" t="s">
        <v>738</v>
      </c>
      <c r="E362" s="1538"/>
      <c r="F362" s="1538"/>
      <c r="G362" s="1538"/>
      <c r="H362" s="1538"/>
      <c r="I362" s="1538"/>
      <c r="J362" s="1538"/>
      <c r="K362" s="363">
        <v>166</v>
      </c>
      <c r="L362" s="895" t="s">
        <v>19</v>
      </c>
    </row>
    <row r="363" spans="1:12">
      <c r="A363" s="1531"/>
      <c r="B363" s="387" t="s">
        <v>487</v>
      </c>
      <c r="C363" s="387" t="s">
        <v>522</v>
      </c>
      <c r="D363" s="1549" t="s">
        <v>739</v>
      </c>
      <c r="E363" s="1538"/>
      <c r="F363" s="1538"/>
      <c r="G363" s="1538"/>
      <c r="H363" s="1538"/>
      <c r="I363" s="1538"/>
      <c r="J363" s="1538"/>
      <c r="K363" s="363">
        <v>205</v>
      </c>
      <c r="L363" s="894">
        <v>10632.44</v>
      </c>
    </row>
    <row r="364" spans="1:12">
      <c r="A364" s="1531"/>
      <c r="B364" s="387" t="s">
        <v>487</v>
      </c>
      <c r="C364" s="387" t="s">
        <v>522</v>
      </c>
      <c r="D364" s="1549" t="s">
        <v>720</v>
      </c>
      <c r="E364" s="1538"/>
      <c r="F364" s="1538"/>
      <c r="G364" s="1538"/>
      <c r="H364" s="1538"/>
      <c r="I364" s="1538"/>
      <c r="J364" s="1538"/>
      <c r="K364" s="885">
        <v>592</v>
      </c>
      <c r="L364" s="896">
        <v>14794.08</v>
      </c>
    </row>
    <row r="365" spans="1:12">
      <c r="A365" s="1532"/>
      <c r="B365" s="387" t="s">
        <v>487</v>
      </c>
      <c r="C365" s="387" t="s">
        <v>701</v>
      </c>
      <c r="D365" s="1549" t="s">
        <v>740</v>
      </c>
      <c r="E365" s="1538"/>
      <c r="F365" s="1538"/>
      <c r="G365" s="1538"/>
      <c r="H365" s="1538"/>
      <c r="I365" s="1538"/>
      <c r="J365" s="1538"/>
      <c r="K365" s="885">
        <v>0</v>
      </c>
      <c r="L365" s="894">
        <v>0</v>
      </c>
    </row>
    <row r="366" spans="1:12">
      <c r="A366" s="1531" t="s">
        <v>453</v>
      </c>
      <c r="B366" s="387" t="s">
        <v>487</v>
      </c>
      <c r="C366" s="642" t="s">
        <v>454</v>
      </c>
      <c r="D366" s="1554" t="s">
        <v>741</v>
      </c>
      <c r="E366" s="1555"/>
      <c r="F366" s="1555"/>
      <c r="G366" s="1555"/>
      <c r="H366" s="1555"/>
      <c r="I366" s="1555"/>
      <c r="J366" s="1555"/>
      <c r="K366" s="363">
        <v>63</v>
      </c>
      <c r="L366" s="894">
        <v>3251.87</v>
      </c>
    </row>
    <row r="367" spans="1:12">
      <c r="A367" s="1531"/>
      <c r="B367" s="387" t="s">
        <v>487</v>
      </c>
      <c r="C367" s="642" t="s">
        <v>454</v>
      </c>
      <c r="D367" s="1554" t="s">
        <v>742</v>
      </c>
      <c r="E367" s="1555"/>
      <c r="F367" s="1555"/>
      <c r="G367" s="1555"/>
      <c r="H367" s="1555"/>
      <c r="I367" s="1555"/>
      <c r="J367" s="1555"/>
      <c r="K367" s="363">
        <v>28</v>
      </c>
      <c r="L367" s="363" t="s">
        <v>19</v>
      </c>
    </row>
    <row r="368" spans="1:12">
      <c r="A368" s="1531"/>
      <c r="B368" s="387" t="s">
        <v>665</v>
      </c>
      <c r="C368" s="387" t="s">
        <v>454</v>
      </c>
      <c r="D368" s="1554" t="s">
        <v>491</v>
      </c>
      <c r="E368" s="1555"/>
      <c r="F368" s="1555"/>
      <c r="G368" s="1555"/>
      <c r="H368" s="1555"/>
      <c r="I368" s="1555"/>
      <c r="J368" s="1555"/>
      <c r="K368" s="363">
        <v>90</v>
      </c>
      <c r="L368" s="894">
        <v>2249.1</v>
      </c>
    </row>
    <row r="369" spans="1:12">
      <c r="A369" s="1532"/>
      <c r="B369" s="387" t="s">
        <v>665</v>
      </c>
      <c r="C369" s="387" t="s">
        <v>454</v>
      </c>
      <c r="D369" s="1559" t="s">
        <v>743</v>
      </c>
      <c r="E369" s="1560"/>
      <c r="F369" s="1560"/>
      <c r="G369" s="1560"/>
      <c r="H369" s="1560"/>
      <c r="I369" s="1560"/>
      <c r="J369" s="1560"/>
      <c r="K369" s="363" t="s">
        <v>19</v>
      </c>
      <c r="L369" s="363" t="s">
        <v>19</v>
      </c>
    </row>
    <row r="370" spans="1:12">
      <c r="A370" s="1531" t="s">
        <v>458</v>
      </c>
      <c r="B370" s="387" t="s">
        <v>487</v>
      </c>
      <c r="C370" s="387" t="s">
        <v>59</v>
      </c>
      <c r="D370" s="1549" t="s">
        <v>744</v>
      </c>
      <c r="E370" s="1538"/>
      <c r="F370" s="1538"/>
      <c r="G370" s="1538"/>
      <c r="H370" s="1538"/>
      <c r="I370" s="1538"/>
      <c r="J370" s="1538"/>
      <c r="K370" s="363">
        <v>221</v>
      </c>
      <c r="L370" s="894">
        <v>5522.79</v>
      </c>
    </row>
    <row r="371" spans="1:12">
      <c r="A371" s="1531"/>
      <c r="B371" s="387" t="s">
        <v>487</v>
      </c>
      <c r="C371" s="387" t="s">
        <v>59</v>
      </c>
      <c r="D371" s="1549" t="s">
        <v>745</v>
      </c>
      <c r="E371" s="1538"/>
      <c r="F371" s="1538"/>
      <c r="G371" s="1538"/>
      <c r="H371" s="1538"/>
      <c r="I371" s="1538"/>
      <c r="J371" s="1538"/>
      <c r="K371" s="363" t="s">
        <v>19</v>
      </c>
      <c r="L371" s="363" t="s">
        <v>19</v>
      </c>
    </row>
    <row r="372" spans="1:12">
      <c r="A372" s="1531"/>
      <c r="B372" s="387"/>
      <c r="C372" s="387"/>
      <c r="D372" s="388"/>
      <c r="E372" s="388"/>
      <c r="F372" s="388"/>
      <c r="G372" s="388"/>
      <c r="H372" s="388"/>
      <c r="I372" s="388"/>
      <c r="J372" s="1251"/>
      <c r="K372" s="363"/>
      <c r="L372" s="363"/>
    </row>
    <row r="373" spans="1:12">
      <c r="A373" s="1532"/>
      <c r="B373" s="387"/>
      <c r="C373" s="387"/>
      <c r="D373" s="388"/>
      <c r="E373" s="388"/>
      <c r="F373" s="388"/>
      <c r="G373" s="388"/>
      <c r="H373" s="388"/>
      <c r="I373" s="388"/>
      <c r="J373" s="1251"/>
      <c r="K373" s="363"/>
      <c r="L373" s="363"/>
    </row>
    <row r="374" spans="1:12" ht="30.75" customHeight="1">
      <c r="A374" s="1550" t="s">
        <v>465</v>
      </c>
      <c r="B374" s="387"/>
      <c r="C374" s="387" t="s">
        <v>449</v>
      </c>
      <c r="D374" s="1549" t="s">
        <v>692</v>
      </c>
      <c r="E374" s="1538"/>
      <c r="F374" s="1538"/>
      <c r="G374" s="1538"/>
      <c r="H374" s="1538"/>
      <c r="I374" s="1538"/>
      <c r="J374" s="1539"/>
      <c r="K374" s="363">
        <v>3</v>
      </c>
      <c r="L374" s="363" t="s">
        <v>19</v>
      </c>
    </row>
    <row r="375" spans="1:12" ht="31.5" customHeight="1">
      <c r="A375" s="1550"/>
      <c r="B375" s="387"/>
      <c r="C375" s="387" t="s">
        <v>449</v>
      </c>
      <c r="D375" s="1549" t="s">
        <v>693</v>
      </c>
      <c r="E375" s="1538"/>
      <c r="F375" s="1538"/>
      <c r="G375" s="1538"/>
      <c r="H375" s="1538"/>
      <c r="I375" s="1538"/>
      <c r="J375" s="1539"/>
      <c r="K375" s="363">
        <v>4</v>
      </c>
      <c r="L375" s="363" t="s">
        <v>19</v>
      </c>
    </row>
    <row r="376" spans="1:12">
      <c r="A376" s="1550"/>
      <c r="B376" s="387"/>
      <c r="C376" s="387"/>
      <c r="D376" s="1549"/>
      <c r="E376" s="1538"/>
      <c r="F376" s="1538"/>
      <c r="G376" s="1538"/>
      <c r="H376" s="1538"/>
      <c r="I376" s="1538"/>
      <c r="J376" s="1539"/>
      <c r="K376" s="363"/>
      <c r="L376" s="363"/>
    </row>
    <row r="377" spans="1:12">
      <c r="A377" s="1550"/>
      <c r="B377" s="387"/>
      <c r="C377" s="387"/>
      <c r="D377" s="388"/>
      <c r="E377" s="388"/>
      <c r="F377" s="388"/>
      <c r="G377" s="388"/>
      <c r="H377" s="388"/>
      <c r="I377" s="388"/>
      <c r="J377" s="1251"/>
      <c r="K377" s="363"/>
      <c r="L377" s="363"/>
    </row>
    <row r="378" spans="1:12">
      <c r="A378" s="1531" t="s">
        <v>466</v>
      </c>
      <c r="B378" s="387" t="s">
        <v>467</v>
      </c>
      <c r="C378" s="387" t="s">
        <v>449</v>
      </c>
      <c r="D378" s="1549" t="s">
        <v>561</v>
      </c>
      <c r="E378" s="1538"/>
      <c r="F378" s="1538"/>
      <c r="G378" s="1538"/>
      <c r="H378" s="1538"/>
      <c r="I378" s="1538"/>
      <c r="J378" s="1538"/>
      <c r="K378" s="363">
        <v>131</v>
      </c>
      <c r="L378" s="363" t="s">
        <v>19</v>
      </c>
    </row>
    <row r="379" spans="1:12" ht="30">
      <c r="A379" s="1531"/>
      <c r="B379" s="387" t="s">
        <v>467</v>
      </c>
      <c r="C379" s="387" t="s">
        <v>536</v>
      </c>
      <c r="D379" s="1549" t="s">
        <v>469</v>
      </c>
      <c r="E379" s="1538"/>
      <c r="F379" s="1538"/>
      <c r="G379" s="1538"/>
      <c r="H379" s="1538"/>
      <c r="I379" s="1538"/>
      <c r="J379" s="1538"/>
      <c r="K379" s="363">
        <v>15</v>
      </c>
      <c r="L379" s="363" t="s">
        <v>746</v>
      </c>
    </row>
    <row r="380" spans="1:12">
      <c r="A380" s="1531"/>
      <c r="B380" s="387" t="s">
        <v>467</v>
      </c>
      <c r="C380" s="387"/>
      <c r="D380" s="1549"/>
      <c r="E380" s="1538"/>
      <c r="F380" s="1538"/>
      <c r="G380" s="1538"/>
      <c r="H380" s="1538"/>
      <c r="I380" s="1538"/>
      <c r="J380" s="1538"/>
      <c r="K380" s="363"/>
      <c r="L380" s="363"/>
    </row>
    <row r="381" spans="1:12">
      <c r="A381" s="1532"/>
      <c r="B381" s="480"/>
      <c r="C381" s="480"/>
      <c r="D381" s="437"/>
      <c r="E381" s="437"/>
      <c r="F381" s="437"/>
      <c r="G381" s="437"/>
      <c r="H381" s="437"/>
      <c r="I381" s="437"/>
      <c r="J381" s="686"/>
      <c r="K381" s="513"/>
      <c r="L381" s="513"/>
    </row>
    <row r="382" spans="1:12" ht="16.5">
      <c r="A382" s="1547" t="s">
        <v>470</v>
      </c>
      <c r="B382" s="685" t="s">
        <v>467</v>
      </c>
      <c r="C382" s="870" t="s">
        <v>449</v>
      </c>
      <c r="D382" s="878" t="s">
        <v>679</v>
      </c>
      <c r="E382" s="878" t="s">
        <v>679</v>
      </c>
      <c r="F382" s="513" t="s">
        <v>679</v>
      </c>
      <c r="G382" s="513" t="s">
        <v>679</v>
      </c>
      <c r="H382" s="513" t="s">
        <v>679</v>
      </c>
      <c r="I382" s="513" t="s">
        <v>679</v>
      </c>
      <c r="J382" s="513" t="s">
        <v>679</v>
      </c>
      <c r="K382" s="363" t="s">
        <v>19</v>
      </c>
      <c r="L382" s="363" t="s">
        <v>19</v>
      </c>
    </row>
    <row r="383" spans="1:12" ht="45">
      <c r="A383" s="1547"/>
      <c r="B383" s="685" t="s">
        <v>467</v>
      </c>
      <c r="C383" s="870" t="s">
        <v>449</v>
      </c>
      <c r="D383" s="1249" t="s">
        <v>747</v>
      </c>
      <c r="E383" s="1249" t="s">
        <v>748</v>
      </c>
      <c r="F383" s="1249" t="s">
        <v>749</v>
      </c>
      <c r="G383" s="1249" t="s">
        <v>750</v>
      </c>
      <c r="H383" s="1249" t="s">
        <v>751</v>
      </c>
      <c r="I383" s="1249" t="s">
        <v>752</v>
      </c>
      <c r="J383" s="1247" t="s">
        <v>753</v>
      </c>
      <c r="K383" s="363" t="s">
        <v>19</v>
      </c>
      <c r="L383" s="363" t="s">
        <v>19</v>
      </c>
    </row>
    <row r="384" spans="1:12">
      <c r="A384" s="1531"/>
      <c r="B384" s="387"/>
      <c r="C384" s="480"/>
      <c r="D384" s="437"/>
      <c r="E384" s="388"/>
      <c r="F384" s="388"/>
      <c r="G384" s="388"/>
      <c r="H384" s="388"/>
      <c r="I384" s="388"/>
      <c r="J384" s="1251"/>
      <c r="K384" s="871"/>
      <c r="L384" s="871"/>
    </row>
    <row r="385" spans="1:12">
      <c r="A385" s="1532"/>
      <c r="B385" s="416"/>
      <c r="C385" s="363"/>
      <c r="D385" s="363"/>
      <c r="E385" s="388"/>
      <c r="F385" s="388"/>
      <c r="G385" s="388"/>
      <c r="H385" s="388"/>
      <c r="I385" s="388"/>
      <c r="J385" s="1251"/>
      <c r="K385" s="363"/>
      <c r="L385" s="363"/>
    </row>
    <row r="386" spans="1:12" ht="45">
      <c r="A386" s="1531" t="s">
        <v>478</v>
      </c>
      <c r="B386" s="416" t="s">
        <v>520</v>
      </c>
      <c r="C386" s="687"/>
      <c r="D386" s="1249" t="s">
        <v>754</v>
      </c>
      <c r="E386" s="1249" t="s">
        <v>754</v>
      </c>
      <c r="F386" s="1249" t="s">
        <v>754</v>
      </c>
      <c r="G386" s="1249" t="s">
        <v>754</v>
      </c>
      <c r="H386" s="1249" t="s">
        <v>754</v>
      </c>
      <c r="I386" s="1249" t="s">
        <v>754</v>
      </c>
      <c r="J386" s="1249" t="s">
        <v>754</v>
      </c>
      <c r="K386" s="1249">
        <v>194</v>
      </c>
      <c r="L386" s="894">
        <v>21340</v>
      </c>
    </row>
    <row r="387" spans="1:12" ht="30">
      <c r="A387" s="1531"/>
      <c r="B387" s="387" t="s">
        <v>487</v>
      </c>
      <c r="C387" s="387"/>
      <c r="D387" s="388" t="s">
        <v>755</v>
      </c>
      <c r="E387" s="388" t="s">
        <v>755</v>
      </c>
      <c r="F387" s="388" t="s">
        <v>755</v>
      </c>
      <c r="G387" s="388" t="s">
        <v>755</v>
      </c>
      <c r="H387" s="388" t="s">
        <v>755</v>
      </c>
      <c r="I387" s="388" t="s">
        <v>755</v>
      </c>
      <c r="J387" s="388" t="s">
        <v>755</v>
      </c>
      <c r="K387" s="363">
        <v>268</v>
      </c>
      <c r="L387" s="894">
        <v>13884.41</v>
      </c>
    </row>
    <row r="388" spans="1:12">
      <c r="A388" s="1531"/>
      <c r="B388" s="387"/>
      <c r="C388" s="387"/>
      <c r="D388" s="388"/>
      <c r="E388" s="388"/>
      <c r="F388" s="388"/>
      <c r="G388" s="388"/>
      <c r="H388" s="388"/>
      <c r="I388" s="388"/>
      <c r="J388" s="388"/>
      <c r="K388" s="363"/>
      <c r="L388" s="363"/>
    </row>
    <row r="389" spans="1:12">
      <c r="A389" s="1532"/>
      <c r="B389" s="387"/>
      <c r="C389" s="387"/>
      <c r="D389" s="388"/>
      <c r="E389" s="388"/>
      <c r="F389" s="388"/>
      <c r="G389" s="388"/>
      <c r="H389" s="388"/>
      <c r="I389" s="388"/>
      <c r="J389" s="1251"/>
      <c r="K389" s="363"/>
      <c r="L389" s="363"/>
    </row>
    <row r="390" spans="1:12" ht="30">
      <c r="A390" s="1531" t="s">
        <v>480</v>
      </c>
      <c r="B390" s="387" t="s">
        <v>520</v>
      </c>
      <c r="C390" s="416" t="s">
        <v>716</v>
      </c>
      <c r="D390" s="1534" t="s">
        <v>717</v>
      </c>
      <c r="E390" s="1534"/>
      <c r="F390" s="1534"/>
      <c r="G390" s="1534"/>
      <c r="H390" s="1534"/>
      <c r="I390" s="1534"/>
      <c r="J390" s="1534"/>
      <c r="K390" s="363">
        <v>375</v>
      </c>
      <c r="L390" s="894">
        <v>3746.25</v>
      </c>
    </row>
    <row r="391" spans="1:12">
      <c r="A391" s="1531"/>
      <c r="B391" s="387" t="s">
        <v>487</v>
      </c>
      <c r="C391" s="387" t="s">
        <v>59</v>
      </c>
      <c r="D391" s="1544" t="s">
        <v>756</v>
      </c>
      <c r="E391" s="1543"/>
      <c r="F391" s="1543"/>
      <c r="G391" s="1543"/>
      <c r="H391" s="1543"/>
      <c r="I391" s="1543"/>
      <c r="J391" s="1575"/>
      <c r="K391" s="513">
        <v>120</v>
      </c>
      <c r="L391" s="897">
        <v>1558.8</v>
      </c>
    </row>
    <row r="392" spans="1:12">
      <c r="A392" s="1531"/>
      <c r="B392" s="387"/>
      <c r="C392" s="387"/>
      <c r="D392" s="388"/>
      <c r="E392" s="388"/>
      <c r="F392" s="388"/>
      <c r="G392" s="388"/>
      <c r="H392" s="388"/>
      <c r="I392" s="388"/>
      <c r="J392" s="1251"/>
      <c r="K392" s="305"/>
      <c r="L392" s="363"/>
    </row>
    <row r="393" spans="1:12">
      <c r="A393" s="1532"/>
      <c r="B393" s="387"/>
      <c r="C393" s="387"/>
      <c r="D393" s="388"/>
      <c r="E393" s="388"/>
      <c r="F393" s="388"/>
      <c r="G393" s="388"/>
      <c r="H393" s="388"/>
      <c r="I393" s="388"/>
      <c r="J393" s="1251"/>
      <c r="K393" s="305"/>
      <c r="L393" s="363"/>
    </row>
    <row r="396" spans="1:12" ht="102" customHeight="1">
      <c r="A396" s="1546" t="s">
        <v>757</v>
      </c>
      <c r="B396" s="1546"/>
      <c r="C396" s="1546"/>
      <c r="D396" s="1546"/>
      <c r="E396" s="1546"/>
      <c r="F396" s="1546"/>
      <c r="G396" s="1546"/>
      <c r="H396" s="1546"/>
      <c r="I396" s="1546"/>
      <c r="J396" s="1546"/>
      <c r="K396" s="1546"/>
      <c r="L396" s="1546"/>
    </row>
    <row r="397" spans="1:12" ht="31.5">
      <c r="A397" s="391" t="s">
        <v>441</v>
      </c>
      <c r="B397" s="392" t="s">
        <v>442</v>
      </c>
      <c r="C397" s="392" t="s">
        <v>443</v>
      </c>
      <c r="D397" s="392" t="s">
        <v>444</v>
      </c>
      <c r="E397" s="392" t="s">
        <v>41</v>
      </c>
      <c r="F397" s="392" t="s">
        <v>42</v>
      </c>
      <c r="G397" s="392" t="s">
        <v>43</v>
      </c>
      <c r="H397" s="392" t="s">
        <v>44</v>
      </c>
      <c r="I397" s="392" t="s">
        <v>45</v>
      </c>
      <c r="J397" s="935" t="s">
        <v>46</v>
      </c>
      <c r="K397" s="395" t="s">
        <v>51</v>
      </c>
      <c r="L397" s="395" t="s">
        <v>684</v>
      </c>
    </row>
    <row r="398" spans="1:12">
      <c r="A398" s="1531" t="s">
        <v>445</v>
      </c>
      <c r="B398" s="387" t="s">
        <v>487</v>
      </c>
      <c r="C398" s="387" t="s">
        <v>280</v>
      </c>
      <c r="D398" s="1549" t="s">
        <v>717</v>
      </c>
      <c r="E398" s="1538"/>
      <c r="F398" s="1538"/>
      <c r="G398" s="1538"/>
      <c r="H398" s="1538"/>
      <c r="I398" s="1538"/>
      <c r="J398" s="1538"/>
      <c r="K398" s="363">
        <v>155</v>
      </c>
      <c r="L398" s="850">
        <v>1544.94</v>
      </c>
    </row>
    <row r="399" spans="1:12">
      <c r="A399" s="1531"/>
      <c r="B399" s="387" t="s">
        <v>487</v>
      </c>
      <c r="C399" s="387" t="s">
        <v>522</v>
      </c>
      <c r="D399" s="1549" t="s">
        <v>613</v>
      </c>
      <c r="E399" s="1538"/>
      <c r="F399" s="1538"/>
      <c r="G399" s="1538"/>
      <c r="H399" s="1538"/>
      <c r="I399" s="1538"/>
      <c r="J399" s="1538"/>
      <c r="K399" s="363">
        <v>124</v>
      </c>
      <c r="L399" s="850">
        <v>6166.99</v>
      </c>
    </row>
    <row r="400" spans="1:12">
      <c r="A400" s="1531"/>
      <c r="B400" s="387" t="s">
        <v>487</v>
      </c>
      <c r="C400" s="387" t="s">
        <v>758</v>
      </c>
      <c r="D400" s="1549" t="s">
        <v>759</v>
      </c>
      <c r="E400" s="1538"/>
      <c r="F400" s="1538"/>
      <c r="G400" s="1538"/>
      <c r="H400" s="1538"/>
      <c r="I400" s="1538"/>
      <c r="J400" s="1538"/>
      <c r="K400" s="363">
        <v>127</v>
      </c>
      <c r="L400" s="995">
        <v>13970</v>
      </c>
    </row>
    <row r="401" spans="1:12">
      <c r="A401" s="1532"/>
      <c r="B401" s="387" t="s">
        <v>487</v>
      </c>
      <c r="C401" s="387" t="s">
        <v>522</v>
      </c>
      <c r="D401" s="1549" t="s">
        <v>760</v>
      </c>
      <c r="E401" s="1538"/>
      <c r="F401" s="1538"/>
      <c r="G401" s="1538"/>
      <c r="H401" s="1538"/>
      <c r="I401" s="1538"/>
      <c r="J401" s="1538"/>
      <c r="K401" s="363">
        <v>378</v>
      </c>
      <c r="L401" s="850">
        <v>10555.38</v>
      </c>
    </row>
    <row r="402" spans="1:12">
      <c r="A402" s="1531" t="s">
        <v>453</v>
      </c>
      <c r="B402" s="387" t="s">
        <v>487</v>
      </c>
      <c r="C402" s="642" t="s">
        <v>454</v>
      </c>
      <c r="D402" s="1554" t="s">
        <v>761</v>
      </c>
      <c r="E402" s="1555"/>
      <c r="F402" s="1555"/>
      <c r="G402" s="1555"/>
      <c r="H402" s="1555"/>
      <c r="I402" s="1555"/>
      <c r="J402" s="1555"/>
      <c r="K402" s="363">
        <v>62</v>
      </c>
      <c r="L402" s="850">
        <v>3099.38</v>
      </c>
    </row>
    <row r="403" spans="1:12">
      <c r="A403" s="1531"/>
      <c r="B403" s="387" t="s">
        <v>487</v>
      </c>
      <c r="C403" s="642" t="s">
        <v>454</v>
      </c>
      <c r="D403" s="1554" t="s">
        <v>762</v>
      </c>
      <c r="E403" s="1555"/>
      <c r="F403" s="1555"/>
      <c r="G403" s="1555"/>
      <c r="H403" s="1555"/>
      <c r="I403" s="1555"/>
      <c r="J403" s="1555"/>
      <c r="K403" s="363">
        <v>149</v>
      </c>
      <c r="L403" s="850">
        <v>4825.76</v>
      </c>
    </row>
    <row r="404" spans="1:12">
      <c r="A404" s="1531"/>
      <c r="B404" s="387" t="s">
        <v>665</v>
      </c>
      <c r="C404" s="387" t="s">
        <v>281</v>
      </c>
      <c r="D404" s="1554" t="s">
        <v>363</v>
      </c>
      <c r="E404" s="1555"/>
      <c r="F404" s="1555"/>
      <c r="G404" s="1555"/>
      <c r="H404" s="1555"/>
      <c r="I404" s="1555"/>
      <c r="J404" s="1555"/>
      <c r="K404" s="363">
        <v>13</v>
      </c>
      <c r="L404" s="849" t="s">
        <v>19</v>
      </c>
    </row>
    <row r="405" spans="1:12">
      <c r="A405" s="1532"/>
      <c r="B405" s="387" t="s">
        <v>665</v>
      </c>
      <c r="C405" s="387" t="s">
        <v>454</v>
      </c>
      <c r="D405" s="1554" t="s">
        <v>491</v>
      </c>
      <c r="E405" s="1555"/>
      <c r="F405" s="1555"/>
      <c r="G405" s="1555"/>
      <c r="H405" s="1555"/>
      <c r="I405" s="1555"/>
      <c r="J405" s="1555"/>
      <c r="K405" s="363">
        <v>48</v>
      </c>
      <c r="L405" s="850">
        <v>1199.52</v>
      </c>
    </row>
    <row r="406" spans="1:12">
      <c r="A406" s="1531" t="s">
        <v>458</v>
      </c>
      <c r="B406" s="387" t="s">
        <v>487</v>
      </c>
      <c r="C406" s="387" t="s">
        <v>500</v>
      </c>
      <c r="D406" s="1549" t="s">
        <v>763</v>
      </c>
      <c r="E406" s="1538"/>
      <c r="F406" s="1538"/>
      <c r="G406" s="1538"/>
      <c r="H406" s="1538"/>
      <c r="I406" s="1538"/>
      <c r="J406" s="1538"/>
      <c r="K406" s="363">
        <v>218</v>
      </c>
      <c r="L406" s="850">
        <v>2831.82</v>
      </c>
    </row>
    <row r="407" spans="1:12">
      <c r="A407" s="1531"/>
      <c r="B407" s="387" t="s">
        <v>487</v>
      </c>
      <c r="C407" s="387" t="s">
        <v>500</v>
      </c>
      <c r="D407" s="1549" t="s">
        <v>764</v>
      </c>
      <c r="E407" s="1538"/>
      <c r="F407" s="1538"/>
      <c r="G407" s="1538"/>
      <c r="H407" s="1538"/>
      <c r="I407" s="1538"/>
      <c r="J407" s="1538"/>
      <c r="K407" s="363" t="s">
        <v>19</v>
      </c>
      <c r="L407" s="363" t="s">
        <v>19</v>
      </c>
    </row>
    <row r="408" spans="1:12">
      <c r="A408" s="1531"/>
      <c r="B408" s="387" t="s">
        <v>487</v>
      </c>
      <c r="C408" s="387" t="s">
        <v>500</v>
      </c>
      <c r="D408" s="1549" t="s">
        <v>765</v>
      </c>
      <c r="E408" s="1538"/>
      <c r="F408" s="1538"/>
      <c r="G408" s="1538"/>
      <c r="H408" s="1538"/>
      <c r="I408" s="1538"/>
      <c r="J408" s="1539"/>
      <c r="K408" s="363">
        <v>434</v>
      </c>
      <c r="L408" s="850">
        <v>10845.66</v>
      </c>
    </row>
    <row r="409" spans="1:12">
      <c r="A409" s="1532"/>
      <c r="B409" s="387"/>
      <c r="C409" s="387"/>
      <c r="D409" s="388"/>
      <c r="E409" s="388"/>
      <c r="F409" s="388"/>
      <c r="G409" s="388"/>
      <c r="H409" s="388"/>
      <c r="I409" s="388"/>
      <c r="J409" s="1251"/>
      <c r="K409" s="305"/>
      <c r="L409" s="849"/>
    </row>
    <row r="410" spans="1:12" ht="29.25" customHeight="1">
      <c r="A410" s="1550" t="s">
        <v>465</v>
      </c>
      <c r="B410" s="387"/>
      <c r="C410" s="387" t="s">
        <v>449</v>
      </c>
      <c r="D410" s="1549" t="s">
        <v>692</v>
      </c>
      <c r="E410" s="1538"/>
      <c r="F410" s="1538"/>
      <c r="G410" s="1538"/>
      <c r="H410" s="1538"/>
      <c r="I410" s="1538"/>
      <c r="J410" s="1539"/>
      <c r="K410" s="363">
        <v>2</v>
      </c>
      <c r="L410" s="849" t="s">
        <v>19</v>
      </c>
    </row>
    <row r="411" spans="1:12" ht="29.25" customHeight="1">
      <c r="A411" s="1550"/>
      <c r="B411" s="387"/>
      <c r="C411" s="387" t="s">
        <v>449</v>
      </c>
      <c r="D411" s="1549" t="s">
        <v>693</v>
      </c>
      <c r="E411" s="1538"/>
      <c r="F411" s="1538"/>
      <c r="G411" s="1538"/>
      <c r="H411" s="1538"/>
      <c r="I411" s="1538"/>
      <c r="J411" s="1539"/>
      <c r="K411" s="363">
        <v>2</v>
      </c>
      <c r="L411" s="849" t="s">
        <v>19</v>
      </c>
    </row>
    <row r="412" spans="1:12">
      <c r="A412" s="1550"/>
      <c r="B412" s="387"/>
      <c r="C412" s="387"/>
      <c r="D412" s="1549"/>
      <c r="E412" s="1538"/>
      <c r="F412" s="1538"/>
      <c r="G412" s="1538"/>
      <c r="H412" s="1538"/>
      <c r="I412" s="1538"/>
      <c r="J412" s="1538"/>
      <c r="K412" s="305"/>
      <c r="L412" s="849"/>
    </row>
    <row r="413" spans="1:12">
      <c r="A413" s="1550"/>
      <c r="B413" s="387"/>
      <c r="C413" s="387"/>
      <c r="D413" s="388"/>
      <c r="E413" s="388"/>
      <c r="F413" s="388"/>
      <c r="G413" s="388"/>
      <c r="H413" s="388"/>
      <c r="I413" s="388"/>
      <c r="J413" s="1251"/>
      <c r="K413" s="305"/>
      <c r="L413" s="849"/>
    </row>
    <row r="414" spans="1:12">
      <c r="A414" s="1531" t="s">
        <v>466</v>
      </c>
      <c r="B414" s="387" t="s">
        <v>467</v>
      </c>
      <c r="C414" s="387" t="s">
        <v>449</v>
      </c>
      <c r="D414" s="1549" t="s">
        <v>561</v>
      </c>
      <c r="E414" s="1538"/>
      <c r="F414" s="1538"/>
      <c r="G414" s="1538"/>
      <c r="H414" s="1538"/>
      <c r="I414" s="1538"/>
      <c r="J414" s="1538"/>
      <c r="K414" s="363">
        <v>164</v>
      </c>
      <c r="L414" s="849" t="s">
        <v>19</v>
      </c>
    </row>
    <row r="415" spans="1:12" ht="30">
      <c r="A415" s="1531"/>
      <c r="B415" s="387" t="s">
        <v>467</v>
      </c>
      <c r="C415" s="387" t="s">
        <v>536</v>
      </c>
      <c r="D415" s="1549" t="s">
        <v>469</v>
      </c>
      <c r="E415" s="1538"/>
      <c r="F415" s="1538"/>
      <c r="G415" s="1538"/>
      <c r="H415" s="1538"/>
      <c r="I415" s="1538"/>
      <c r="J415" s="1538"/>
      <c r="K415" s="363">
        <v>76</v>
      </c>
      <c r="L415" s="850">
        <v>9468.89</v>
      </c>
    </row>
    <row r="416" spans="1:12">
      <c r="A416" s="1531"/>
      <c r="B416" s="387"/>
      <c r="C416" s="387"/>
      <c r="D416" s="1549"/>
      <c r="E416" s="1538"/>
      <c r="F416" s="1538"/>
      <c r="G416" s="1538"/>
      <c r="H416" s="1538"/>
      <c r="I416" s="1538"/>
      <c r="J416" s="1538"/>
      <c r="K416" s="305"/>
      <c r="L416" s="849"/>
    </row>
    <row r="417" spans="1:12">
      <c r="A417" s="1532"/>
      <c r="B417" s="480"/>
      <c r="C417" s="480"/>
      <c r="D417" s="437"/>
      <c r="E417" s="437"/>
      <c r="F417" s="437"/>
      <c r="G417" s="437"/>
      <c r="H417" s="437"/>
      <c r="I417" s="437"/>
      <c r="J417" s="686"/>
      <c r="K417" s="305"/>
      <c r="L417" s="849"/>
    </row>
    <row r="418" spans="1:12" ht="16.5">
      <c r="A418" s="1547" t="s">
        <v>470</v>
      </c>
      <c r="B418" s="685" t="s">
        <v>467</v>
      </c>
      <c r="C418" s="687" t="s">
        <v>449</v>
      </c>
      <c r="D418" s="878" t="s">
        <v>679</v>
      </c>
      <c r="E418" s="878" t="s">
        <v>679</v>
      </c>
      <c r="F418" s="513" t="s">
        <v>679</v>
      </c>
      <c r="G418" s="513" t="s">
        <v>679</v>
      </c>
      <c r="H418" s="513" t="s">
        <v>679</v>
      </c>
      <c r="I418" s="513" t="s">
        <v>679</v>
      </c>
      <c r="J418" s="936" t="s">
        <v>679</v>
      </c>
      <c r="K418" s="849" t="s">
        <v>19</v>
      </c>
      <c r="L418" s="849" t="s">
        <v>19</v>
      </c>
    </row>
    <row r="419" spans="1:12" ht="45">
      <c r="A419" s="1547"/>
      <c r="B419" s="880" t="s">
        <v>467</v>
      </c>
      <c r="C419" s="881" t="s">
        <v>449</v>
      </c>
      <c r="D419" s="1250" t="s">
        <v>766</v>
      </c>
      <c r="E419" s="1250" t="s">
        <v>748</v>
      </c>
      <c r="F419" s="1250" t="s">
        <v>749</v>
      </c>
      <c r="G419" s="1250" t="s">
        <v>767</v>
      </c>
      <c r="H419" s="1250" t="s">
        <v>751</v>
      </c>
      <c r="I419" s="1250" t="s">
        <v>752</v>
      </c>
      <c r="J419" s="1248" t="s">
        <v>753</v>
      </c>
      <c r="K419" s="849" t="s">
        <v>19</v>
      </c>
      <c r="L419" s="849" t="s">
        <v>19</v>
      </c>
    </row>
    <row r="420" spans="1:12">
      <c r="A420" s="1547"/>
      <c r="B420" s="687"/>
      <c r="C420" s="687"/>
      <c r="D420" s="1249"/>
      <c r="E420" s="1249"/>
      <c r="F420" s="1249"/>
      <c r="G420" s="1249"/>
      <c r="H420" s="1249"/>
      <c r="I420" s="1249"/>
      <c r="J420" s="1247"/>
      <c r="K420" s="305"/>
      <c r="L420" s="849"/>
    </row>
    <row r="421" spans="1:12">
      <c r="A421" s="1548"/>
      <c r="B421" s="879"/>
      <c r="C421" s="871"/>
      <c r="D421" s="871"/>
      <c r="E421" s="1253"/>
      <c r="F421" s="1253"/>
      <c r="G421" s="1253"/>
      <c r="H421" s="1253"/>
      <c r="I421" s="1253"/>
      <c r="J421" s="937"/>
      <c r="K421" s="305"/>
      <c r="L421" s="849"/>
    </row>
    <row r="422" spans="1:12" ht="30">
      <c r="A422" s="1531" t="s">
        <v>478</v>
      </c>
      <c r="B422" s="416" t="s">
        <v>487</v>
      </c>
      <c r="C422" s="879" t="s">
        <v>449</v>
      </c>
      <c r="D422" s="1253" t="s">
        <v>573</v>
      </c>
      <c r="E422" s="1253" t="s">
        <v>573</v>
      </c>
      <c r="F422" s="1253" t="s">
        <v>573</v>
      </c>
      <c r="G422" s="1253" t="s">
        <v>573</v>
      </c>
      <c r="H422" s="1253" t="s">
        <v>573</v>
      </c>
      <c r="I422" s="1253" t="s">
        <v>573</v>
      </c>
      <c r="J422" s="937" t="s">
        <v>573</v>
      </c>
      <c r="K422" s="363">
        <v>527</v>
      </c>
      <c r="L422" s="850">
        <v>17388.7</v>
      </c>
    </row>
    <row r="423" spans="1:12" ht="60">
      <c r="A423" s="1531"/>
      <c r="B423" s="387" t="s">
        <v>520</v>
      </c>
      <c r="C423" s="387" t="s">
        <v>449</v>
      </c>
      <c r="D423" s="388" t="s">
        <v>768</v>
      </c>
      <c r="E423" s="388" t="s">
        <v>768</v>
      </c>
      <c r="F423" s="388" t="s">
        <v>768</v>
      </c>
      <c r="G423" s="388" t="s">
        <v>768</v>
      </c>
      <c r="H423" s="388" t="s">
        <v>768</v>
      </c>
      <c r="I423" s="388" t="s">
        <v>768</v>
      </c>
      <c r="J423" s="1251" t="s">
        <v>768</v>
      </c>
      <c r="K423" s="363">
        <v>524</v>
      </c>
      <c r="L423" s="894">
        <v>15714.76</v>
      </c>
    </row>
    <row r="424" spans="1:12">
      <c r="A424" s="1531"/>
      <c r="B424" s="387"/>
      <c r="C424" s="387"/>
      <c r="D424" s="388"/>
      <c r="E424" s="388"/>
      <c r="F424" s="388"/>
      <c r="G424" s="388"/>
      <c r="H424" s="388"/>
      <c r="I424" s="388"/>
      <c r="J424" s="1251"/>
      <c r="K424" s="305"/>
      <c r="L424" s="849"/>
    </row>
    <row r="425" spans="1:12">
      <c r="A425" s="1532"/>
      <c r="B425" s="387"/>
      <c r="C425" s="387"/>
      <c r="D425" s="388"/>
      <c r="E425" s="388"/>
      <c r="F425" s="388"/>
      <c r="G425" s="388"/>
      <c r="H425" s="388"/>
      <c r="I425" s="388"/>
      <c r="J425" s="1251"/>
      <c r="K425" s="305"/>
      <c r="L425" s="849"/>
    </row>
    <row r="426" spans="1:12" ht="15" customHeight="1">
      <c r="A426" s="1531" t="s">
        <v>480</v>
      </c>
      <c r="B426" s="387" t="s">
        <v>520</v>
      </c>
      <c r="C426" s="416" t="s">
        <v>280</v>
      </c>
      <c r="D426" s="1534" t="s">
        <v>717</v>
      </c>
      <c r="E426" s="1534"/>
      <c r="F426" s="1534"/>
      <c r="G426" s="1534"/>
      <c r="H426" s="1534"/>
      <c r="I426" s="1534"/>
      <c r="J426" s="1535"/>
      <c r="K426" s="363">
        <v>155</v>
      </c>
      <c r="L426" s="850">
        <v>1548.45</v>
      </c>
    </row>
    <row r="427" spans="1:12">
      <c r="A427" s="1531"/>
      <c r="B427" s="387" t="s">
        <v>517</v>
      </c>
      <c r="C427" s="387" t="s">
        <v>449</v>
      </c>
      <c r="D427" s="1544" t="s">
        <v>769</v>
      </c>
      <c r="E427" s="1543"/>
      <c r="F427" s="1543"/>
      <c r="G427" s="1543"/>
      <c r="H427" s="1543"/>
      <c r="I427" s="1543"/>
      <c r="J427" s="1543"/>
      <c r="K427" s="363">
        <v>168</v>
      </c>
      <c r="L427" s="850">
        <v>8232</v>
      </c>
    </row>
    <row r="428" spans="1:12">
      <c r="A428" s="1531"/>
      <c r="B428" s="387" t="s">
        <v>520</v>
      </c>
      <c r="C428" s="387" t="s">
        <v>449</v>
      </c>
      <c r="D428" s="388"/>
      <c r="E428" s="388"/>
      <c r="F428" s="388"/>
      <c r="G428" s="388"/>
      <c r="H428" s="388"/>
      <c r="I428" s="388"/>
      <c r="J428" s="1251"/>
      <c r="K428" s="305"/>
      <c r="L428" s="849"/>
    </row>
    <row r="429" spans="1:12">
      <c r="A429" s="1532"/>
      <c r="B429" s="387"/>
      <c r="C429" s="387"/>
      <c r="D429" s="388"/>
      <c r="E429" s="388"/>
      <c r="F429" s="388"/>
      <c r="G429" s="388"/>
      <c r="H429" s="388"/>
      <c r="I429" s="388"/>
      <c r="J429" s="1251"/>
      <c r="K429" s="305"/>
      <c r="L429" s="849"/>
    </row>
    <row r="431" spans="1:12" ht="102" customHeight="1">
      <c r="A431" s="1546" t="s">
        <v>770</v>
      </c>
      <c r="B431" s="1546"/>
      <c r="C431" s="1546"/>
      <c r="D431" s="1546"/>
      <c r="E431" s="1546"/>
      <c r="F431" s="1546"/>
      <c r="G431" s="1546"/>
      <c r="H431" s="1546"/>
      <c r="I431" s="1546"/>
      <c r="J431" s="1546"/>
      <c r="K431" s="1546"/>
      <c r="L431" s="1546"/>
    </row>
    <row r="432" spans="1:12" ht="31.5">
      <c r="A432" s="391" t="s">
        <v>441</v>
      </c>
      <c r="B432" s="392" t="s">
        <v>442</v>
      </c>
      <c r="C432" s="392" t="s">
        <v>443</v>
      </c>
      <c r="D432" s="392" t="s">
        <v>444</v>
      </c>
      <c r="E432" s="392" t="s">
        <v>41</v>
      </c>
      <c r="F432" s="392" t="s">
        <v>42</v>
      </c>
      <c r="G432" s="392" t="s">
        <v>43</v>
      </c>
      <c r="H432" s="392" t="s">
        <v>44</v>
      </c>
      <c r="I432" s="392" t="s">
        <v>45</v>
      </c>
      <c r="J432" s="935" t="s">
        <v>46</v>
      </c>
      <c r="K432" s="395" t="s">
        <v>51</v>
      </c>
      <c r="L432" s="395" t="s">
        <v>684</v>
      </c>
    </row>
    <row r="433" spans="1:12">
      <c r="A433" s="1531" t="s">
        <v>445</v>
      </c>
      <c r="B433" s="387" t="s">
        <v>487</v>
      </c>
      <c r="C433" s="387" t="s">
        <v>522</v>
      </c>
      <c r="D433" s="1549" t="s">
        <v>771</v>
      </c>
      <c r="E433" s="1538"/>
      <c r="F433" s="1538"/>
      <c r="G433" s="1538"/>
      <c r="H433" s="1538"/>
      <c r="I433" s="1538"/>
      <c r="J433" s="1538"/>
      <c r="K433" s="363">
        <v>33</v>
      </c>
      <c r="L433" s="850">
        <v>2318.27</v>
      </c>
    </row>
    <row r="434" spans="1:12">
      <c r="A434" s="1531"/>
      <c r="B434" s="387" t="s">
        <v>665</v>
      </c>
      <c r="C434" s="387" t="s">
        <v>522</v>
      </c>
      <c r="D434" s="1549" t="s">
        <v>491</v>
      </c>
      <c r="E434" s="1538"/>
      <c r="F434" s="1538"/>
      <c r="G434" s="1538"/>
      <c r="H434" s="1538"/>
      <c r="I434" s="1538"/>
      <c r="J434" s="1538"/>
      <c r="K434" s="363">
        <v>674</v>
      </c>
      <c r="L434" s="850">
        <v>12582.27</v>
      </c>
    </row>
    <row r="435" spans="1:12">
      <c r="A435" s="1531"/>
      <c r="B435" s="387" t="s">
        <v>487</v>
      </c>
      <c r="C435" s="387" t="s">
        <v>772</v>
      </c>
      <c r="D435" s="1549" t="s">
        <v>773</v>
      </c>
      <c r="E435" s="1538"/>
      <c r="F435" s="1538"/>
      <c r="G435" s="1538"/>
      <c r="H435" s="1538"/>
      <c r="I435" s="1538"/>
      <c r="J435" s="1538"/>
      <c r="K435" s="363">
        <v>126</v>
      </c>
      <c r="L435" s="850">
        <v>3236.38</v>
      </c>
    </row>
    <row r="436" spans="1:12">
      <c r="A436" s="1532"/>
      <c r="B436" s="387" t="s">
        <v>487</v>
      </c>
      <c r="C436" s="387" t="s">
        <v>687</v>
      </c>
      <c r="D436" s="1549" t="s">
        <v>768</v>
      </c>
      <c r="E436" s="1538"/>
      <c r="F436" s="1538"/>
      <c r="G436" s="1538"/>
      <c r="H436" s="1538"/>
      <c r="I436" s="1538"/>
      <c r="J436" s="1538"/>
      <c r="K436" s="363">
        <v>283</v>
      </c>
      <c r="L436" s="850">
        <v>8487.17</v>
      </c>
    </row>
    <row r="437" spans="1:12">
      <c r="A437" s="1531" t="s">
        <v>453</v>
      </c>
      <c r="B437" s="387" t="s">
        <v>487</v>
      </c>
      <c r="C437" s="642" t="s">
        <v>707</v>
      </c>
      <c r="D437" s="1554" t="s">
        <v>774</v>
      </c>
      <c r="E437" s="1555"/>
      <c r="F437" s="1555"/>
      <c r="G437" s="1555"/>
      <c r="H437" s="1555"/>
      <c r="I437" s="1555"/>
      <c r="J437" s="1555"/>
      <c r="K437" s="363">
        <v>132</v>
      </c>
      <c r="L437" s="850">
        <v>1980</v>
      </c>
    </row>
    <row r="438" spans="1:12">
      <c r="A438" s="1531"/>
      <c r="B438" s="387" t="s">
        <v>487</v>
      </c>
      <c r="C438" s="642" t="s">
        <v>454</v>
      </c>
      <c r="D438" s="1554" t="s">
        <v>771</v>
      </c>
      <c r="E438" s="1555"/>
      <c r="F438" s="1555"/>
      <c r="G438" s="1555"/>
      <c r="H438" s="1555"/>
      <c r="I438" s="1555"/>
      <c r="J438" s="1555"/>
      <c r="K438" s="363">
        <v>7</v>
      </c>
      <c r="L438" s="850">
        <v>409.3</v>
      </c>
    </row>
    <row r="439" spans="1:12">
      <c r="A439" s="1531"/>
      <c r="B439" s="387" t="s">
        <v>665</v>
      </c>
      <c r="C439" s="387" t="s">
        <v>454</v>
      </c>
      <c r="D439" s="1554" t="s">
        <v>775</v>
      </c>
      <c r="E439" s="1555"/>
      <c r="F439" s="1555"/>
      <c r="G439" s="1555"/>
      <c r="H439" s="1555"/>
      <c r="I439" s="1555"/>
      <c r="J439" s="1555"/>
      <c r="K439" s="363" t="s">
        <v>19</v>
      </c>
      <c r="L439" s="849" t="s">
        <v>19</v>
      </c>
    </row>
    <row r="440" spans="1:12">
      <c r="A440" s="1532"/>
      <c r="B440" s="387" t="s">
        <v>665</v>
      </c>
      <c r="C440" s="387" t="s">
        <v>454</v>
      </c>
      <c r="D440" s="1554" t="s">
        <v>776</v>
      </c>
      <c r="E440" s="1555"/>
      <c r="F440" s="1555"/>
      <c r="G440" s="1555"/>
      <c r="H440" s="1555"/>
      <c r="I440" s="1555"/>
      <c r="J440" s="1555"/>
      <c r="K440" s="363" t="s">
        <v>19</v>
      </c>
      <c r="L440" s="849" t="s">
        <v>19</v>
      </c>
    </row>
    <row r="441" spans="1:12">
      <c r="A441" s="1531" t="s">
        <v>458</v>
      </c>
      <c r="B441" s="387" t="s">
        <v>665</v>
      </c>
      <c r="C441" s="387" t="s">
        <v>449</v>
      </c>
      <c r="D441" s="1549" t="s">
        <v>777</v>
      </c>
      <c r="E441" s="1538"/>
      <c r="F441" s="1538"/>
      <c r="G441" s="1538"/>
      <c r="H441" s="1538"/>
      <c r="I441" s="1538"/>
      <c r="J441" s="1538"/>
      <c r="K441" s="363">
        <v>280</v>
      </c>
      <c r="L441" s="850">
        <v>4192.2</v>
      </c>
    </row>
    <row r="442" spans="1:12">
      <c r="A442" s="1531"/>
      <c r="B442" s="387" t="s">
        <v>665</v>
      </c>
      <c r="C442" s="387" t="s">
        <v>449</v>
      </c>
      <c r="D442" s="1549" t="s">
        <v>778</v>
      </c>
      <c r="E442" s="1538"/>
      <c r="F442" s="1538"/>
      <c r="G442" s="1538"/>
      <c r="H442" s="1538"/>
      <c r="I442" s="1538"/>
      <c r="J442" s="1538"/>
      <c r="K442" s="363">
        <v>348</v>
      </c>
      <c r="L442" s="850">
        <v>6956.2</v>
      </c>
    </row>
    <row r="443" spans="1:12">
      <c r="A443" s="1531"/>
      <c r="B443" s="387" t="s">
        <v>487</v>
      </c>
      <c r="C443" s="387" t="s">
        <v>449</v>
      </c>
      <c r="D443" s="1549" t="s">
        <v>779</v>
      </c>
      <c r="E443" s="1538"/>
      <c r="F443" s="1538"/>
      <c r="G443" s="1538"/>
      <c r="H443" s="1538"/>
      <c r="I443" s="1538"/>
      <c r="J443" s="1539"/>
      <c r="K443" s="363" t="s">
        <v>19</v>
      </c>
      <c r="L443" s="849" t="s">
        <v>19</v>
      </c>
    </row>
    <row r="444" spans="1:12">
      <c r="A444" s="1532"/>
      <c r="B444" s="387"/>
      <c r="C444" s="387"/>
      <c r="D444" s="388"/>
      <c r="E444" s="388"/>
      <c r="F444" s="388"/>
      <c r="G444" s="388"/>
      <c r="H444" s="388"/>
      <c r="I444" s="388"/>
      <c r="J444" s="1251"/>
      <c r="K444" s="363"/>
      <c r="L444" s="849"/>
    </row>
    <row r="445" spans="1:12" ht="30.75" customHeight="1">
      <c r="A445" s="1550" t="s">
        <v>465</v>
      </c>
      <c r="B445" s="387"/>
      <c r="C445" s="387" t="s">
        <v>449</v>
      </c>
      <c r="D445" s="1549" t="s">
        <v>692</v>
      </c>
      <c r="E445" s="1538"/>
      <c r="F445" s="1538"/>
      <c r="G445" s="1538"/>
      <c r="H445" s="1538"/>
      <c r="I445" s="1538"/>
      <c r="J445" s="1539"/>
      <c r="K445" s="363">
        <v>1</v>
      </c>
      <c r="L445" s="849"/>
    </row>
    <row r="446" spans="1:12" ht="31.5" customHeight="1">
      <c r="A446" s="1550"/>
      <c r="B446" s="387"/>
      <c r="C446" s="387" t="s">
        <v>449</v>
      </c>
      <c r="D446" s="1549" t="s">
        <v>693</v>
      </c>
      <c r="E446" s="1538"/>
      <c r="F446" s="1538"/>
      <c r="G446" s="1538"/>
      <c r="H446" s="1538"/>
      <c r="I446" s="1538"/>
      <c r="J446" s="1539"/>
      <c r="K446" s="363">
        <v>1</v>
      </c>
      <c r="L446" s="849"/>
    </row>
    <row r="447" spans="1:12">
      <c r="A447" s="1550"/>
      <c r="B447" s="387"/>
      <c r="C447" s="387"/>
      <c r="D447" s="1549"/>
      <c r="E447" s="1538"/>
      <c r="F447" s="1538"/>
      <c r="G447" s="1538"/>
      <c r="H447" s="1538"/>
      <c r="I447" s="1538"/>
      <c r="J447" s="1538"/>
      <c r="K447" s="305"/>
      <c r="L447" s="849"/>
    </row>
    <row r="448" spans="1:12">
      <c r="A448" s="1550"/>
      <c r="B448" s="387"/>
      <c r="C448" s="387"/>
      <c r="D448" s="388"/>
      <c r="E448" s="388"/>
      <c r="F448" s="388"/>
      <c r="G448" s="388"/>
      <c r="H448" s="388"/>
      <c r="I448" s="388"/>
      <c r="J448" s="1251"/>
      <c r="K448" s="305"/>
      <c r="L448" s="849"/>
    </row>
    <row r="449" spans="1:12" ht="15" customHeight="1">
      <c r="A449" s="1531" t="s">
        <v>466</v>
      </c>
      <c r="B449" s="387" t="s">
        <v>467</v>
      </c>
      <c r="C449" s="387" t="s">
        <v>449</v>
      </c>
      <c r="D449" s="1549" t="s">
        <v>561</v>
      </c>
      <c r="E449" s="1538"/>
      <c r="F449" s="1538"/>
      <c r="G449" s="1538"/>
      <c r="H449" s="1538"/>
      <c r="I449" s="1538"/>
      <c r="J449" s="1538"/>
      <c r="K449" s="363">
        <v>71</v>
      </c>
      <c r="L449" s="849" t="s">
        <v>19</v>
      </c>
    </row>
    <row r="450" spans="1:12" ht="15" customHeight="1">
      <c r="A450" s="1531"/>
      <c r="B450" s="387" t="s">
        <v>467</v>
      </c>
      <c r="C450" s="387" t="s">
        <v>536</v>
      </c>
      <c r="D450" s="1549" t="s">
        <v>469</v>
      </c>
      <c r="E450" s="1538"/>
      <c r="F450" s="1538"/>
      <c r="G450" s="1538"/>
      <c r="H450" s="1538"/>
      <c r="I450" s="1538"/>
      <c r="J450" s="1538"/>
      <c r="K450" s="363">
        <v>25</v>
      </c>
      <c r="L450" s="849" t="s">
        <v>19</v>
      </c>
    </row>
    <row r="451" spans="1:12">
      <c r="A451" s="1531"/>
      <c r="B451" s="387"/>
      <c r="C451" s="387"/>
      <c r="D451" s="1549"/>
      <c r="E451" s="1538"/>
      <c r="F451" s="1538"/>
      <c r="G451" s="1538"/>
      <c r="H451" s="1538"/>
      <c r="I451" s="1538"/>
      <c r="J451" s="1538"/>
      <c r="K451" s="305"/>
      <c r="L451" s="849"/>
    </row>
    <row r="452" spans="1:12">
      <c r="A452" s="1532"/>
      <c r="B452" s="480"/>
      <c r="C452" s="480"/>
      <c r="D452" s="437"/>
      <c r="E452" s="437"/>
      <c r="F452" s="437"/>
      <c r="G452" s="437"/>
      <c r="H452" s="437"/>
      <c r="I452" s="437"/>
      <c r="J452" s="686"/>
      <c r="K452" s="305"/>
      <c r="L452" s="849"/>
    </row>
    <row r="453" spans="1:12" ht="45">
      <c r="A453" s="1547" t="s">
        <v>470</v>
      </c>
      <c r="B453" s="685" t="s">
        <v>467</v>
      </c>
      <c r="C453" s="870" t="s">
        <v>59</v>
      </c>
      <c r="D453" s="982" t="s">
        <v>747</v>
      </c>
      <c r="E453" s="982" t="s">
        <v>748</v>
      </c>
      <c r="F453" s="982" t="s">
        <v>749</v>
      </c>
      <c r="G453" s="982" t="s">
        <v>750</v>
      </c>
      <c r="H453" s="982" t="s">
        <v>751</v>
      </c>
      <c r="I453" s="982" t="s">
        <v>752</v>
      </c>
      <c r="J453" s="982" t="s">
        <v>753</v>
      </c>
      <c r="K453" s="770" t="s">
        <v>19</v>
      </c>
      <c r="L453" s="363" t="s">
        <v>19</v>
      </c>
    </row>
    <row r="454" spans="1:12">
      <c r="A454" s="1547"/>
      <c r="B454" s="880" t="s">
        <v>467</v>
      </c>
      <c r="C454" s="881" t="s">
        <v>59</v>
      </c>
      <c r="D454" s="980" t="s">
        <v>679</v>
      </c>
      <c r="E454" s="980" t="s">
        <v>679</v>
      </c>
      <c r="F454" s="980" t="s">
        <v>679</v>
      </c>
      <c r="G454" s="980" t="s">
        <v>679</v>
      </c>
      <c r="H454" s="980" t="s">
        <v>679</v>
      </c>
      <c r="I454" s="980" t="s">
        <v>679</v>
      </c>
      <c r="J454" s="981" t="s">
        <v>679</v>
      </c>
      <c r="K454" s="770" t="s">
        <v>19</v>
      </c>
      <c r="L454" s="363" t="s">
        <v>19</v>
      </c>
    </row>
    <row r="455" spans="1:12">
      <c r="A455" s="1547"/>
      <c r="B455" s="687"/>
      <c r="C455" s="687"/>
      <c r="D455" s="1249"/>
      <c r="E455" s="1249"/>
      <c r="F455" s="1249"/>
      <c r="G455" s="1249"/>
      <c r="H455" s="1249"/>
      <c r="I455" s="1249"/>
      <c r="J455" s="1247"/>
      <c r="K455" s="305"/>
      <c r="L455" s="849"/>
    </row>
    <row r="456" spans="1:12">
      <c r="A456" s="1548"/>
      <c r="B456" s="879"/>
      <c r="C456" s="871"/>
      <c r="D456" s="871"/>
      <c r="E456" s="1253"/>
      <c r="F456" s="1253"/>
      <c r="G456" s="1253"/>
      <c r="H456" s="1253"/>
      <c r="I456" s="1253"/>
      <c r="J456" s="937"/>
      <c r="K456" s="305"/>
      <c r="L456" s="849"/>
    </row>
    <row r="457" spans="1:12" ht="60">
      <c r="A457" s="1531" t="s">
        <v>478</v>
      </c>
      <c r="B457" s="416" t="s">
        <v>520</v>
      </c>
      <c r="C457" s="879" t="s">
        <v>449</v>
      </c>
      <c r="D457" s="1253" t="s">
        <v>780</v>
      </c>
      <c r="E457" s="1253" t="s">
        <v>780</v>
      </c>
      <c r="F457" s="1253" t="s">
        <v>780</v>
      </c>
      <c r="G457" s="1253" t="s">
        <v>780</v>
      </c>
      <c r="H457" s="1253" t="s">
        <v>780</v>
      </c>
      <c r="I457" s="1253" t="s">
        <v>780</v>
      </c>
      <c r="J457" s="1253" t="s">
        <v>780</v>
      </c>
      <c r="K457" s="363">
        <v>163</v>
      </c>
      <c r="L457" s="894">
        <v>17930</v>
      </c>
    </row>
    <row r="458" spans="1:12" ht="30">
      <c r="A458" s="1531"/>
      <c r="B458" s="387" t="s">
        <v>520</v>
      </c>
      <c r="C458" s="387" t="s">
        <v>449</v>
      </c>
      <c r="D458" s="388" t="s">
        <v>606</v>
      </c>
      <c r="E458" s="388" t="s">
        <v>606</v>
      </c>
      <c r="F458" s="388" t="s">
        <v>606</v>
      </c>
      <c r="G458" s="388" t="s">
        <v>606</v>
      </c>
      <c r="H458" s="388" t="s">
        <v>606</v>
      </c>
      <c r="I458" s="388" t="s">
        <v>606</v>
      </c>
      <c r="J458" s="388" t="s">
        <v>606</v>
      </c>
      <c r="K458" s="363">
        <v>40</v>
      </c>
      <c r="L458" s="894">
        <v>2838.35</v>
      </c>
    </row>
    <row r="459" spans="1:12">
      <c r="A459" s="1531"/>
      <c r="B459" s="387"/>
      <c r="C459" s="387"/>
      <c r="D459" s="388"/>
      <c r="E459" s="388"/>
      <c r="F459" s="388"/>
      <c r="G459" s="388"/>
      <c r="H459" s="388"/>
      <c r="I459" s="388"/>
      <c r="J459" s="1251"/>
      <c r="K459" s="363"/>
      <c r="L459" s="363"/>
    </row>
    <row r="460" spans="1:12">
      <c r="A460" s="1532"/>
      <c r="B460" s="387"/>
      <c r="C460" s="387"/>
      <c r="D460" s="388"/>
      <c r="E460" s="388"/>
      <c r="F460" s="388"/>
      <c r="G460" s="388"/>
      <c r="H460" s="388"/>
      <c r="I460" s="388"/>
      <c r="J460" s="1251"/>
      <c r="K460" s="363"/>
      <c r="L460" s="363"/>
    </row>
    <row r="461" spans="1:12" ht="15" customHeight="1">
      <c r="A461" s="1531" t="s">
        <v>480</v>
      </c>
      <c r="B461" s="387" t="s">
        <v>520</v>
      </c>
      <c r="C461" s="416" t="s">
        <v>280</v>
      </c>
      <c r="D461" s="1534" t="s">
        <v>717</v>
      </c>
      <c r="E461" s="1534"/>
      <c r="F461" s="1534"/>
      <c r="G461" s="1534"/>
      <c r="H461" s="1534"/>
      <c r="I461" s="1534"/>
      <c r="J461" s="1535"/>
      <c r="K461" s="363">
        <v>109</v>
      </c>
      <c r="L461" s="894">
        <v>1088.9100000000001</v>
      </c>
    </row>
    <row r="462" spans="1:12" ht="21.75" customHeight="1">
      <c r="A462" s="1531"/>
      <c r="B462" s="387" t="s">
        <v>517</v>
      </c>
      <c r="C462" s="387" t="s">
        <v>59</v>
      </c>
      <c r="D462" s="1544" t="s">
        <v>781</v>
      </c>
      <c r="E462" s="1543"/>
      <c r="F462" s="1543"/>
      <c r="G462" s="1543"/>
      <c r="H462" s="1543"/>
      <c r="I462" s="1543"/>
      <c r="J462" s="1545"/>
      <c r="K462" s="363">
        <v>18</v>
      </c>
      <c r="L462" s="894" t="s">
        <v>19</v>
      </c>
    </row>
    <row r="463" spans="1:12" ht="21" customHeight="1">
      <c r="A463" s="1531"/>
      <c r="B463" s="387" t="s">
        <v>520</v>
      </c>
      <c r="C463" s="387" t="s">
        <v>280</v>
      </c>
      <c r="D463" s="1549" t="s">
        <v>782</v>
      </c>
      <c r="E463" s="1538"/>
      <c r="F463" s="1538"/>
      <c r="G463" s="1538"/>
      <c r="H463" s="1538"/>
      <c r="I463" s="1538"/>
      <c r="J463" s="1539"/>
      <c r="K463" s="363">
        <v>0</v>
      </c>
      <c r="L463" s="894">
        <v>0</v>
      </c>
    </row>
    <row r="464" spans="1:12">
      <c r="A464" s="1532"/>
      <c r="B464" s="387"/>
      <c r="C464" s="387"/>
      <c r="D464" s="388"/>
      <c r="E464" s="388"/>
      <c r="F464" s="388"/>
      <c r="G464" s="388"/>
      <c r="H464" s="388"/>
      <c r="I464" s="388"/>
      <c r="J464" s="1251"/>
      <c r="K464" s="305"/>
      <c r="L464" s="849"/>
    </row>
    <row r="465" spans="1:12" ht="14.25" customHeight="1"/>
    <row r="466" spans="1:12" ht="25.5" customHeight="1">
      <c r="A466" s="1546" t="s">
        <v>783</v>
      </c>
      <c r="B466" s="1546"/>
      <c r="C466" s="1546"/>
      <c r="D466" s="1546"/>
      <c r="E466" s="1546"/>
      <c r="F466" s="1546"/>
      <c r="G466" s="1546"/>
      <c r="H466" s="1546"/>
      <c r="I466" s="1546"/>
      <c r="J466" s="1546"/>
      <c r="K466" s="1546"/>
      <c r="L466" s="1546"/>
    </row>
    <row r="467" spans="1:12" ht="31.5">
      <c r="A467" s="391" t="s">
        <v>441</v>
      </c>
      <c r="B467" s="392" t="s">
        <v>442</v>
      </c>
      <c r="C467" s="392" t="s">
        <v>443</v>
      </c>
      <c r="D467" s="392" t="s">
        <v>444</v>
      </c>
      <c r="E467" s="392" t="s">
        <v>41</v>
      </c>
      <c r="F467" s="392" t="s">
        <v>42</v>
      </c>
      <c r="G467" s="392" t="s">
        <v>43</v>
      </c>
      <c r="H467" s="392" t="s">
        <v>44</v>
      </c>
      <c r="I467" s="392" t="s">
        <v>45</v>
      </c>
      <c r="J467" s="935" t="s">
        <v>46</v>
      </c>
      <c r="K467" s="395" t="s">
        <v>51</v>
      </c>
      <c r="L467" s="395" t="s">
        <v>684</v>
      </c>
    </row>
    <row r="468" spans="1:12">
      <c r="A468" s="1531" t="s">
        <v>445</v>
      </c>
      <c r="B468" s="387" t="s">
        <v>784</v>
      </c>
      <c r="C468" s="387" t="s">
        <v>522</v>
      </c>
      <c r="D468" s="1549" t="s">
        <v>785</v>
      </c>
      <c r="E468" s="1538"/>
      <c r="F468" s="1538"/>
      <c r="G468" s="1538"/>
      <c r="H468" s="1538"/>
      <c r="I468" s="1538"/>
      <c r="J468" s="1538"/>
      <c r="K468" s="363">
        <v>497</v>
      </c>
      <c r="L468" s="894">
        <v>138500</v>
      </c>
    </row>
    <row r="469" spans="1:12">
      <c r="A469" s="1531"/>
      <c r="B469" s="387" t="s">
        <v>487</v>
      </c>
      <c r="C469" s="387" t="s">
        <v>522</v>
      </c>
      <c r="D469" s="1549" t="s">
        <v>786</v>
      </c>
      <c r="E469" s="1538"/>
      <c r="F469" s="1538"/>
      <c r="G469" s="1538"/>
      <c r="H469" s="1538"/>
      <c r="I469" s="1538"/>
      <c r="J469" s="1538"/>
      <c r="K469" s="363">
        <v>8</v>
      </c>
      <c r="L469" s="894">
        <v>792.14</v>
      </c>
    </row>
    <row r="470" spans="1:12">
      <c r="A470" s="1531"/>
      <c r="B470" s="387" t="s">
        <v>487</v>
      </c>
      <c r="C470" s="387" t="s">
        <v>687</v>
      </c>
      <c r="D470" s="1549" t="s">
        <v>787</v>
      </c>
      <c r="E470" s="1538"/>
      <c r="F470" s="1538"/>
      <c r="G470" s="1538"/>
      <c r="H470" s="1538"/>
      <c r="I470" s="1538"/>
      <c r="J470" s="1538"/>
      <c r="K470" s="363">
        <v>70</v>
      </c>
      <c r="L470" s="894">
        <v>2099.3000000000002</v>
      </c>
    </row>
    <row r="471" spans="1:12">
      <c r="A471" s="1532"/>
      <c r="B471" s="387" t="s">
        <v>487</v>
      </c>
      <c r="C471" s="387" t="s">
        <v>687</v>
      </c>
      <c r="D471" s="1549" t="s">
        <v>780</v>
      </c>
      <c r="E471" s="1538"/>
      <c r="F471" s="1538"/>
      <c r="G471" s="1538"/>
      <c r="H471" s="1538"/>
      <c r="I471" s="1538"/>
      <c r="J471" s="1538"/>
      <c r="K471" s="363">
        <v>140</v>
      </c>
      <c r="L471" s="894">
        <v>16100</v>
      </c>
    </row>
    <row r="472" spans="1:12">
      <c r="A472" s="1531" t="s">
        <v>453</v>
      </c>
      <c r="B472" s="387" t="s">
        <v>487</v>
      </c>
      <c r="C472" s="642" t="s">
        <v>454</v>
      </c>
      <c r="D472" s="1554" t="s">
        <v>788</v>
      </c>
      <c r="E472" s="1555"/>
      <c r="F472" s="1555"/>
      <c r="G472" s="1555"/>
      <c r="H472" s="1555"/>
      <c r="I472" s="1555"/>
      <c r="J472" s="1555"/>
      <c r="K472" s="363">
        <v>6</v>
      </c>
      <c r="L472" s="894">
        <v>594</v>
      </c>
    </row>
    <row r="473" spans="1:12">
      <c r="A473" s="1531"/>
      <c r="B473" s="387" t="s">
        <v>487</v>
      </c>
      <c r="C473" s="642" t="s">
        <v>454</v>
      </c>
      <c r="D473" s="1549" t="s">
        <v>780</v>
      </c>
      <c r="E473" s="1538"/>
      <c r="F473" s="1538"/>
      <c r="G473" s="1538"/>
      <c r="H473" s="1538"/>
      <c r="I473" s="1538"/>
      <c r="J473" s="1538"/>
      <c r="K473" s="363">
        <v>19</v>
      </c>
      <c r="L473" s="894">
        <v>2185</v>
      </c>
    </row>
    <row r="474" spans="1:12">
      <c r="A474" s="1531"/>
      <c r="B474" s="387" t="s">
        <v>665</v>
      </c>
      <c r="C474" s="387" t="s">
        <v>454</v>
      </c>
      <c r="D474" s="1554" t="s">
        <v>789</v>
      </c>
      <c r="E474" s="1555"/>
      <c r="F474" s="1555"/>
      <c r="G474" s="1555"/>
      <c r="H474" s="1555"/>
      <c r="I474" s="1555"/>
      <c r="J474" s="1555"/>
      <c r="K474" s="363">
        <v>118</v>
      </c>
      <c r="L474" s="894">
        <v>34400</v>
      </c>
    </row>
    <row r="475" spans="1:12">
      <c r="A475" s="1532"/>
      <c r="B475" s="387" t="s">
        <v>665</v>
      </c>
      <c r="C475" s="387" t="s">
        <v>454</v>
      </c>
      <c r="D475" s="1554" t="s">
        <v>491</v>
      </c>
      <c r="E475" s="1555"/>
      <c r="F475" s="1555"/>
      <c r="G475" s="1555"/>
      <c r="H475" s="1555"/>
      <c r="I475" s="1555"/>
      <c r="J475" s="1555"/>
      <c r="K475" s="363" t="s">
        <v>69</v>
      </c>
      <c r="L475" s="363" t="s">
        <v>69</v>
      </c>
    </row>
    <row r="476" spans="1:12">
      <c r="A476" s="1531" t="s">
        <v>458</v>
      </c>
      <c r="B476" s="387" t="s">
        <v>487</v>
      </c>
      <c r="C476" s="387" t="s">
        <v>500</v>
      </c>
      <c r="D476" s="1549" t="s">
        <v>790</v>
      </c>
      <c r="E476" s="1538"/>
      <c r="F476" s="1538"/>
      <c r="G476" s="1538"/>
      <c r="H476" s="1538"/>
      <c r="I476" s="1538"/>
      <c r="J476" s="1538"/>
      <c r="K476" s="363">
        <v>99</v>
      </c>
      <c r="L476" s="850">
        <v>3464.01</v>
      </c>
    </row>
    <row r="477" spans="1:12">
      <c r="A477" s="1531"/>
      <c r="B477" s="387" t="s">
        <v>487</v>
      </c>
      <c r="C477" s="387" t="s">
        <v>500</v>
      </c>
      <c r="D477" s="1549" t="s">
        <v>791</v>
      </c>
      <c r="E477" s="1538"/>
      <c r="F477" s="1538"/>
      <c r="G477" s="1538"/>
      <c r="H477" s="1538"/>
      <c r="I477" s="1538"/>
      <c r="J477" s="1538"/>
      <c r="K477" s="363">
        <v>102</v>
      </c>
      <c r="L477" s="850">
        <v>2548.98</v>
      </c>
    </row>
    <row r="478" spans="1:12">
      <c r="A478" s="1531"/>
      <c r="B478" s="387" t="s">
        <v>487</v>
      </c>
      <c r="C478" s="387" t="s">
        <v>500</v>
      </c>
      <c r="D478" s="1549" t="s">
        <v>792</v>
      </c>
      <c r="E478" s="1538"/>
      <c r="F478" s="1538"/>
      <c r="G478" s="1538"/>
      <c r="H478" s="1538"/>
      <c r="I478" s="1538"/>
      <c r="J478" s="1538"/>
      <c r="K478" s="363">
        <v>93</v>
      </c>
      <c r="L478" s="850">
        <v>1394.07</v>
      </c>
    </row>
    <row r="479" spans="1:12">
      <c r="A479" s="1532"/>
      <c r="B479" s="387"/>
      <c r="C479" s="387"/>
      <c r="D479" s="388"/>
      <c r="E479" s="388"/>
      <c r="F479" s="388"/>
      <c r="G479" s="388"/>
      <c r="H479" s="388"/>
      <c r="I479" s="388"/>
      <c r="J479" s="1251"/>
      <c r="K479" s="363"/>
      <c r="L479" s="849"/>
    </row>
    <row r="480" spans="1:12" ht="28.5" customHeight="1">
      <c r="A480" s="1550" t="s">
        <v>465</v>
      </c>
      <c r="B480" s="387"/>
      <c r="C480" s="387" t="s">
        <v>449</v>
      </c>
      <c r="D480" s="1549" t="s">
        <v>692</v>
      </c>
      <c r="E480" s="1538"/>
      <c r="F480" s="1538"/>
      <c r="G480" s="1538"/>
      <c r="H480" s="1538"/>
      <c r="I480" s="1538"/>
      <c r="J480" s="1539"/>
      <c r="K480" s="363">
        <v>0</v>
      </c>
      <c r="L480" s="849" t="s">
        <v>69</v>
      </c>
    </row>
    <row r="481" spans="1:12" ht="30" customHeight="1">
      <c r="A481" s="1550"/>
      <c r="B481" s="387"/>
      <c r="C481" s="387" t="s">
        <v>449</v>
      </c>
      <c r="D481" s="1549" t="s">
        <v>693</v>
      </c>
      <c r="E481" s="1538"/>
      <c r="F481" s="1538"/>
      <c r="G481" s="1538"/>
      <c r="H481" s="1538"/>
      <c r="I481" s="1538"/>
      <c r="J481" s="1539"/>
      <c r="K481" s="363">
        <v>5</v>
      </c>
      <c r="L481" s="849" t="s">
        <v>69</v>
      </c>
    </row>
    <row r="482" spans="1:12">
      <c r="A482" s="1550"/>
      <c r="B482" s="387"/>
      <c r="C482" s="387"/>
      <c r="D482" s="1549"/>
      <c r="E482" s="1538"/>
      <c r="F482" s="1538"/>
      <c r="G482" s="1538"/>
      <c r="H482" s="1538"/>
      <c r="I482" s="1538"/>
      <c r="J482" s="1538"/>
      <c r="K482" s="363"/>
      <c r="L482" s="849"/>
    </row>
    <row r="483" spans="1:12">
      <c r="A483" s="1550"/>
      <c r="B483" s="387"/>
      <c r="C483" s="387"/>
      <c r="D483" s="388"/>
      <c r="E483" s="388"/>
      <c r="F483" s="388"/>
      <c r="G483" s="388"/>
      <c r="H483" s="388"/>
      <c r="I483" s="388"/>
      <c r="J483" s="1251"/>
      <c r="K483" s="363"/>
      <c r="L483" s="849"/>
    </row>
    <row r="484" spans="1:12" ht="15" customHeight="1">
      <c r="A484" s="1531" t="s">
        <v>466</v>
      </c>
      <c r="B484" s="387" t="s">
        <v>467</v>
      </c>
      <c r="C484" s="387" t="s">
        <v>449</v>
      </c>
      <c r="D484" s="1549" t="s">
        <v>561</v>
      </c>
      <c r="E484" s="1538"/>
      <c r="F484" s="1538"/>
      <c r="G484" s="1538"/>
      <c r="H484" s="1538"/>
      <c r="I484" s="1538"/>
      <c r="J484" s="1538"/>
      <c r="K484" s="363">
        <v>117</v>
      </c>
      <c r="L484" s="363" t="s">
        <v>69</v>
      </c>
    </row>
    <row r="485" spans="1:12" ht="15" customHeight="1">
      <c r="A485" s="1531"/>
      <c r="B485" s="387" t="s">
        <v>467</v>
      </c>
      <c r="C485" s="387" t="s">
        <v>536</v>
      </c>
      <c r="D485" s="1549" t="s">
        <v>469</v>
      </c>
      <c r="E485" s="1538"/>
      <c r="F485" s="1538"/>
      <c r="G485" s="1538"/>
      <c r="H485" s="1538"/>
      <c r="I485" s="1538"/>
      <c r="J485" s="1538"/>
      <c r="K485" s="363">
        <v>63</v>
      </c>
      <c r="L485" s="894">
        <v>7857.75</v>
      </c>
    </row>
    <row r="486" spans="1:12">
      <c r="A486" s="1531"/>
      <c r="B486" s="387" t="s">
        <v>467</v>
      </c>
      <c r="C486" s="387" t="s">
        <v>793</v>
      </c>
      <c r="D486" s="1549" t="s">
        <v>794</v>
      </c>
      <c r="E486" s="1538"/>
      <c r="F486" s="1538"/>
      <c r="G486" s="1538"/>
      <c r="H486" s="1538"/>
      <c r="I486" s="1538"/>
      <c r="J486" s="1538"/>
      <c r="K486" s="363" t="s">
        <v>479</v>
      </c>
      <c r="L486" s="363" t="s">
        <v>479</v>
      </c>
    </row>
    <row r="487" spans="1:12">
      <c r="A487" s="1532"/>
      <c r="B487" s="480" t="s">
        <v>467</v>
      </c>
      <c r="C487" s="480" t="s">
        <v>795</v>
      </c>
      <c r="D487" s="1556" t="s">
        <v>796</v>
      </c>
      <c r="E487" s="1557"/>
      <c r="F487" s="1557"/>
      <c r="G487" s="1557"/>
      <c r="H487" s="1557"/>
      <c r="I487" s="1557"/>
      <c r="J487" s="1558"/>
      <c r="K487" s="363" t="s">
        <v>69</v>
      </c>
      <c r="L487" s="363" t="s">
        <v>69</v>
      </c>
    </row>
    <row r="488" spans="1:12" ht="45">
      <c r="A488" s="1547" t="s">
        <v>470</v>
      </c>
      <c r="B488" s="685" t="s">
        <v>467</v>
      </c>
      <c r="C488" s="870" t="s">
        <v>449</v>
      </c>
      <c r="D488" s="1249" t="s">
        <v>747</v>
      </c>
      <c r="E488" s="1249" t="s">
        <v>748</v>
      </c>
      <c r="F488" s="1249" t="s">
        <v>749</v>
      </c>
      <c r="G488" s="1249" t="s">
        <v>750</v>
      </c>
      <c r="H488" s="1249" t="s">
        <v>751</v>
      </c>
      <c r="I488" s="1249" t="s">
        <v>752</v>
      </c>
      <c r="J488" s="1249" t="s">
        <v>753</v>
      </c>
      <c r="K488" s="770" t="s">
        <v>69</v>
      </c>
      <c r="L488" s="363" t="s">
        <v>69</v>
      </c>
    </row>
    <row r="489" spans="1:12">
      <c r="A489" s="1547"/>
      <c r="B489" s="880" t="s">
        <v>467</v>
      </c>
      <c r="C489" s="881" t="s">
        <v>449</v>
      </c>
      <c r="D489" s="980" t="s">
        <v>679</v>
      </c>
      <c r="E489" s="980" t="s">
        <v>679</v>
      </c>
      <c r="F489" s="980" t="s">
        <v>679</v>
      </c>
      <c r="G489" s="980" t="s">
        <v>679</v>
      </c>
      <c r="H489" s="980" t="s">
        <v>679</v>
      </c>
      <c r="I489" s="980" t="s">
        <v>679</v>
      </c>
      <c r="J489" s="981" t="s">
        <v>679</v>
      </c>
      <c r="K489" s="363" t="s">
        <v>69</v>
      </c>
      <c r="L489" s="363" t="s">
        <v>69</v>
      </c>
    </row>
    <row r="490" spans="1:12">
      <c r="A490" s="1547"/>
      <c r="B490" s="687"/>
      <c r="C490" s="687"/>
      <c r="D490" s="1249"/>
      <c r="E490" s="1249"/>
      <c r="F490" s="1249"/>
      <c r="G490" s="1249"/>
      <c r="H490" s="1249"/>
      <c r="I490" s="1249"/>
      <c r="J490" s="1247"/>
      <c r="K490" s="363"/>
      <c r="L490" s="849"/>
    </row>
    <row r="491" spans="1:12">
      <c r="A491" s="1548"/>
      <c r="B491" s="879"/>
      <c r="C491" s="871"/>
      <c r="D491" s="871"/>
      <c r="E491" s="1253"/>
      <c r="F491" s="1253"/>
      <c r="G491" s="1253"/>
      <c r="H491" s="1253"/>
      <c r="I491" s="1253"/>
      <c r="J491" s="937"/>
      <c r="K491" s="363"/>
      <c r="L491" s="849"/>
    </row>
    <row r="492" spans="1:12" ht="30">
      <c r="A492" s="1531" t="s">
        <v>478</v>
      </c>
      <c r="B492" s="416" t="s">
        <v>487</v>
      </c>
      <c r="C492" s="879" t="s">
        <v>449</v>
      </c>
      <c r="D492" s="1253" t="s">
        <v>797</v>
      </c>
      <c r="E492" s="1253" t="s">
        <v>798</v>
      </c>
      <c r="F492" s="1253" t="s">
        <v>798</v>
      </c>
      <c r="G492" s="1253" t="s">
        <v>798</v>
      </c>
      <c r="H492" s="1253" t="s">
        <v>798</v>
      </c>
      <c r="I492" s="1253" t="s">
        <v>798</v>
      </c>
      <c r="J492" s="1253" t="s">
        <v>798</v>
      </c>
      <c r="K492" s="363">
        <v>83</v>
      </c>
      <c r="L492" s="850">
        <v>4367.7299999999996</v>
      </c>
    </row>
    <row r="493" spans="1:12" ht="30">
      <c r="A493" s="1531"/>
      <c r="B493" s="387" t="s">
        <v>520</v>
      </c>
      <c r="C493" s="387" t="s">
        <v>279</v>
      </c>
      <c r="D493" s="388" t="s">
        <v>799</v>
      </c>
      <c r="E493" s="388" t="s">
        <v>799</v>
      </c>
      <c r="F493" s="388" t="s">
        <v>799</v>
      </c>
      <c r="G493" s="388" t="s">
        <v>799</v>
      </c>
      <c r="H493" s="388" t="s">
        <v>799</v>
      </c>
      <c r="I493" s="388" t="s">
        <v>799</v>
      </c>
      <c r="J493" s="388" t="s">
        <v>799</v>
      </c>
      <c r="K493" s="363">
        <v>24</v>
      </c>
      <c r="L493" s="850">
        <v>614.88</v>
      </c>
    </row>
    <row r="494" spans="1:12">
      <c r="A494" s="1531"/>
      <c r="B494" s="387"/>
      <c r="C494" s="387"/>
      <c r="D494" s="388"/>
      <c r="E494" s="388"/>
      <c r="F494" s="388"/>
      <c r="G494" s="388"/>
      <c r="H494" s="388"/>
      <c r="I494" s="388"/>
      <c r="J494" s="1251"/>
      <c r="K494" s="363"/>
      <c r="L494" s="849"/>
    </row>
    <row r="495" spans="1:12">
      <c r="A495" s="1532"/>
      <c r="B495" s="387"/>
      <c r="C495" s="387"/>
      <c r="D495" s="388"/>
      <c r="E495" s="388"/>
      <c r="F495" s="388"/>
      <c r="G495" s="388"/>
      <c r="H495" s="388"/>
      <c r="I495" s="388"/>
      <c r="J495" s="1251"/>
      <c r="K495" s="363"/>
      <c r="L495" s="849"/>
    </row>
    <row r="496" spans="1:12">
      <c r="A496" s="1531" t="s">
        <v>480</v>
      </c>
      <c r="B496" s="387" t="s">
        <v>520</v>
      </c>
      <c r="C496" s="416" t="s">
        <v>280</v>
      </c>
      <c r="D496" s="1534" t="s">
        <v>717</v>
      </c>
      <c r="E496" s="1534"/>
      <c r="F496" s="1534"/>
      <c r="G496" s="1534"/>
      <c r="H496" s="1534"/>
      <c r="I496" s="1534"/>
      <c r="J496" s="1535"/>
      <c r="K496" s="513">
        <v>99</v>
      </c>
      <c r="L496" s="897">
        <v>989.01</v>
      </c>
    </row>
    <row r="497" spans="1:12">
      <c r="A497" s="1531"/>
      <c r="B497" s="387" t="s">
        <v>520</v>
      </c>
      <c r="C497" s="387" t="s">
        <v>449</v>
      </c>
      <c r="D497" s="1544" t="s">
        <v>800</v>
      </c>
      <c r="E497" s="1543"/>
      <c r="F497" s="1543"/>
      <c r="G497" s="1543"/>
      <c r="H497" s="1543"/>
      <c r="I497" s="1543"/>
      <c r="J497" s="1543"/>
      <c r="K497" s="1249">
        <v>14</v>
      </c>
      <c r="L497" s="850">
        <v>1386</v>
      </c>
    </row>
    <row r="498" spans="1:12">
      <c r="A498" s="1531"/>
      <c r="B498" s="387"/>
      <c r="C498" s="387"/>
      <c r="D498" s="1549"/>
      <c r="E498" s="1538"/>
      <c r="F498" s="1538"/>
      <c r="G498" s="1538"/>
      <c r="H498" s="1538"/>
      <c r="I498" s="1538"/>
      <c r="J498" s="1539"/>
      <c r="K498" s="871"/>
      <c r="L498" s="1012"/>
    </row>
    <row r="499" spans="1:12">
      <c r="A499" s="1532"/>
      <c r="B499" s="387"/>
      <c r="C499" s="387"/>
      <c r="D499" s="388"/>
      <c r="E499" s="388"/>
      <c r="F499" s="388"/>
      <c r="G499" s="388"/>
      <c r="H499" s="388"/>
      <c r="I499" s="388"/>
      <c r="J499" s="1251"/>
      <c r="K499" s="363"/>
      <c r="L499" s="849"/>
    </row>
    <row r="501" spans="1:12" ht="29.25" customHeight="1">
      <c r="A501" s="1530" t="s">
        <v>801</v>
      </c>
      <c r="B501" s="1530"/>
      <c r="C501" s="1530"/>
      <c r="D501" s="1530"/>
      <c r="E501" s="1530"/>
      <c r="F501" s="1530"/>
      <c r="G501" s="1530"/>
      <c r="H501" s="1530"/>
      <c r="I501" s="1530"/>
      <c r="J501" s="1530"/>
      <c r="K501" s="1530"/>
      <c r="L501" s="1530"/>
    </row>
    <row r="502" spans="1:12" ht="31.5">
      <c r="A502" s="391" t="s">
        <v>441</v>
      </c>
      <c r="B502" s="392" t="s">
        <v>442</v>
      </c>
      <c r="C502" s="392" t="s">
        <v>443</v>
      </c>
      <c r="D502" s="392" t="s">
        <v>444</v>
      </c>
      <c r="E502" s="392" t="s">
        <v>41</v>
      </c>
      <c r="F502" s="392" t="s">
        <v>42</v>
      </c>
      <c r="G502" s="392" t="s">
        <v>43</v>
      </c>
      <c r="H502" s="392" t="s">
        <v>44</v>
      </c>
      <c r="I502" s="392" t="s">
        <v>45</v>
      </c>
      <c r="J502" s="935" t="s">
        <v>46</v>
      </c>
      <c r="K502" s="395" t="s">
        <v>51</v>
      </c>
      <c r="L502" s="395" t="s">
        <v>684</v>
      </c>
    </row>
    <row r="503" spans="1:12">
      <c r="A503" s="1531" t="s">
        <v>445</v>
      </c>
      <c r="B503" s="387" t="s">
        <v>784</v>
      </c>
      <c r="C503" s="387" t="s">
        <v>802</v>
      </c>
      <c r="D503" s="1549" t="s">
        <v>803</v>
      </c>
      <c r="E503" s="1538"/>
      <c r="F503" s="1538"/>
      <c r="G503" s="1538"/>
      <c r="H503" s="1538"/>
      <c r="I503" s="1538"/>
      <c r="J503" s="1538"/>
      <c r="K503" s="885" t="s">
        <v>19</v>
      </c>
      <c r="L503" s="895" t="s">
        <v>19</v>
      </c>
    </row>
    <row r="504" spans="1:12">
      <c r="A504" s="1531"/>
      <c r="B504" s="387" t="s">
        <v>804</v>
      </c>
      <c r="C504" s="387" t="s">
        <v>805</v>
      </c>
      <c r="D504" s="1549" t="s">
        <v>806</v>
      </c>
      <c r="E504" s="1538"/>
      <c r="F504" s="1538"/>
      <c r="G504" s="1538"/>
      <c r="H504" s="1538"/>
      <c r="I504" s="1538"/>
      <c r="J504" s="1538"/>
      <c r="K504" s="363">
        <v>326</v>
      </c>
      <c r="L504" s="853">
        <v>3275.41</v>
      </c>
    </row>
    <row r="505" spans="1:12">
      <c r="A505" s="1531"/>
      <c r="B505" s="387" t="s">
        <v>807</v>
      </c>
      <c r="C505" s="387" t="s">
        <v>802</v>
      </c>
      <c r="D505" s="1549" t="s">
        <v>808</v>
      </c>
      <c r="E505" s="1538"/>
      <c r="F505" s="1538"/>
      <c r="G505" s="1538"/>
      <c r="H505" s="1538"/>
      <c r="I505" s="1538"/>
      <c r="J505" s="1538"/>
      <c r="K505" s="885">
        <v>43</v>
      </c>
      <c r="L505" s="895">
        <v>7842</v>
      </c>
    </row>
    <row r="506" spans="1:12">
      <c r="A506" s="1532"/>
      <c r="B506" s="387" t="s">
        <v>487</v>
      </c>
      <c r="C506" s="387" t="s">
        <v>809</v>
      </c>
      <c r="D506" s="1549" t="s">
        <v>390</v>
      </c>
      <c r="E506" s="1538"/>
      <c r="F506" s="1538"/>
      <c r="G506" s="1538"/>
      <c r="H506" s="1538"/>
      <c r="I506" s="1538"/>
      <c r="J506" s="1538"/>
      <c r="K506" s="363">
        <v>96</v>
      </c>
      <c r="L506" s="853">
        <v>11040</v>
      </c>
    </row>
    <row r="507" spans="1:12">
      <c r="A507" s="1531" t="s">
        <v>453</v>
      </c>
      <c r="B507" s="387" t="s">
        <v>487</v>
      </c>
      <c r="C507" s="642" t="s">
        <v>454</v>
      </c>
      <c r="D507" s="1554" t="s">
        <v>800</v>
      </c>
      <c r="E507" s="1555"/>
      <c r="F507" s="1555"/>
      <c r="G507" s="1555"/>
      <c r="H507" s="1555"/>
      <c r="I507" s="1555"/>
      <c r="J507" s="1555"/>
      <c r="K507" s="363">
        <v>13</v>
      </c>
      <c r="L507" s="855">
        <v>1287</v>
      </c>
    </row>
    <row r="508" spans="1:12">
      <c r="A508" s="1531"/>
      <c r="B508" s="387" t="s">
        <v>487</v>
      </c>
      <c r="C508" s="642" t="s">
        <v>454</v>
      </c>
      <c r="D508" s="1554" t="s">
        <v>388</v>
      </c>
      <c r="E508" s="1555"/>
      <c r="F508" s="1555"/>
      <c r="G508" s="1555"/>
      <c r="H508" s="1555"/>
      <c r="I508" s="1555"/>
      <c r="J508" s="1555"/>
      <c r="K508" s="363">
        <v>13</v>
      </c>
      <c r="L508" s="1007">
        <v>195</v>
      </c>
    </row>
    <row r="509" spans="1:12">
      <c r="A509" s="1531"/>
      <c r="B509" s="387" t="s">
        <v>487</v>
      </c>
      <c r="C509" s="387" t="s">
        <v>454</v>
      </c>
      <c r="D509" s="1554" t="s">
        <v>392</v>
      </c>
      <c r="E509" s="1555"/>
      <c r="F509" s="1555"/>
      <c r="G509" s="1555"/>
      <c r="H509" s="1555"/>
      <c r="I509" s="1555"/>
      <c r="J509" s="1555"/>
      <c r="K509" s="363">
        <v>1</v>
      </c>
      <c r="L509" s="855">
        <v>99</v>
      </c>
    </row>
    <row r="510" spans="1:12">
      <c r="A510" s="1532"/>
      <c r="B510" s="387" t="s">
        <v>665</v>
      </c>
      <c r="C510" s="387" t="s">
        <v>454</v>
      </c>
      <c r="D510" s="1554" t="s">
        <v>810</v>
      </c>
      <c r="E510" s="1555"/>
      <c r="F510" s="1555"/>
      <c r="G510" s="1555"/>
      <c r="H510" s="1555"/>
      <c r="I510" s="1555"/>
      <c r="J510" s="1555"/>
      <c r="K510" s="363" t="s">
        <v>19</v>
      </c>
      <c r="L510" s="849" t="s">
        <v>19</v>
      </c>
    </row>
    <row r="511" spans="1:12">
      <c r="A511" s="1531" t="s">
        <v>458</v>
      </c>
      <c r="B511" s="387" t="s">
        <v>487</v>
      </c>
      <c r="C511" s="387" t="s">
        <v>500</v>
      </c>
      <c r="D511" s="1549" t="s">
        <v>811</v>
      </c>
      <c r="E511" s="1538"/>
      <c r="F511" s="1538"/>
      <c r="G511" s="1538"/>
      <c r="H511" s="1538"/>
      <c r="I511" s="1538"/>
      <c r="J511" s="1538"/>
      <c r="K511" s="363">
        <v>16</v>
      </c>
      <c r="L511" s="894">
        <v>249.92</v>
      </c>
    </row>
    <row r="512" spans="1:12">
      <c r="A512" s="1531"/>
      <c r="B512" s="387" t="s">
        <v>487</v>
      </c>
      <c r="C512" s="387" t="s">
        <v>59</v>
      </c>
      <c r="D512" s="1549" t="s">
        <v>812</v>
      </c>
      <c r="E512" s="1538"/>
      <c r="F512" s="1538"/>
      <c r="G512" s="1538"/>
      <c r="H512" s="1538"/>
      <c r="I512" s="1538"/>
      <c r="J512" s="1538"/>
      <c r="K512" s="363" t="s">
        <v>69</v>
      </c>
      <c r="L512" s="363" t="s">
        <v>69</v>
      </c>
    </row>
    <row r="513" spans="1:12">
      <c r="A513" s="1531"/>
      <c r="B513" s="387"/>
      <c r="C513" s="387"/>
      <c r="D513" s="1549"/>
      <c r="E513" s="1538"/>
      <c r="F513" s="1538"/>
      <c r="G513" s="1538"/>
      <c r="H513" s="1538"/>
      <c r="I513" s="1538"/>
      <c r="J513" s="1538"/>
      <c r="K513" s="305"/>
      <c r="L513" s="849"/>
    </row>
    <row r="514" spans="1:12">
      <c r="A514" s="1532"/>
      <c r="B514" s="387"/>
      <c r="C514" s="387"/>
      <c r="D514" s="388"/>
      <c r="E514" s="388"/>
      <c r="F514" s="388"/>
      <c r="G514" s="388"/>
      <c r="H514" s="388"/>
      <c r="I514" s="388"/>
      <c r="J514" s="1251"/>
      <c r="K514" s="305"/>
      <c r="L514" s="849"/>
    </row>
    <row r="515" spans="1:12" ht="28.5" customHeight="1">
      <c r="A515" s="1550" t="s">
        <v>465</v>
      </c>
      <c r="B515" s="387"/>
      <c r="C515" s="387" t="s">
        <v>449</v>
      </c>
      <c r="D515" s="1549" t="s">
        <v>692</v>
      </c>
      <c r="E515" s="1538"/>
      <c r="F515" s="1538"/>
      <c r="G515" s="1538"/>
      <c r="H515" s="1538"/>
      <c r="I515" s="1538"/>
      <c r="J515" s="1539"/>
      <c r="K515" s="363">
        <v>0</v>
      </c>
      <c r="L515" s="895" t="s">
        <v>19</v>
      </c>
    </row>
    <row r="516" spans="1:12" ht="30" customHeight="1">
      <c r="A516" s="1550"/>
      <c r="B516" s="387"/>
      <c r="C516" s="387" t="s">
        <v>449</v>
      </c>
      <c r="D516" s="1549" t="s">
        <v>693</v>
      </c>
      <c r="E516" s="1538"/>
      <c r="F516" s="1538"/>
      <c r="G516" s="1538"/>
      <c r="H516" s="1538"/>
      <c r="I516" s="1538"/>
      <c r="J516" s="1539"/>
      <c r="K516" s="363">
        <v>5</v>
      </c>
      <c r="L516" s="895" t="s">
        <v>19</v>
      </c>
    </row>
    <row r="517" spans="1:12" ht="28.5" customHeight="1">
      <c r="A517" s="1550"/>
      <c r="B517" s="387"/>
      <c r="C517" s="387" t="s">
        <v>813</v>
      </c>
      <c r="D517" s="1549" t="s">
        <v>814</v>
      </c>
      <c r="E517" s="1538"/>
      <c r="F517" s="1538"/>
      <c r="G517" s="1538"/>
      <c r="H517" s="1538"/>
      <c r="I517" s="1538"/>
      <c r="J517" s="1538"/>
      <c r="K517" s="363">
        <v>3</v>
      </c>
      <c r="L517" s="895" t="s">
        <v>19</v>
      </c>
    </row>
    <row r="518" spans="1:12">
      <c r="A518" s="1550"/>
      <c r="B518" s="387"/>
      <c r="C518" s="387"/>
      <c r="D518" s="388"/>
      <c r="E518" s="388"/>
      <c r="F518" s="388"/>
      <c r="G518" s="388"/>
      <c r="H518" s="388"/>
      <c r="I518" s="388"/>
      <c r="J518" s="1251"/>
      <c r="K518" s="363"/>
      <c r="L518" s="849"/>
    </row>
    <row r="519" spans="1:12" ht="15" customHeight="1">
      <c r="A519" s="1531" t="s">
        <v>466</v>
      </c>
      <c r="B519" s="387" t="s">
        <v>815</v>
      </c>
      <c r="C519" s="387" t="s">
        <v>36</v>
      </c>
      <c r="D519" s="1549" t="s">
        <v>816</v>
      </c>
      <c r="E519" s="1538"/>
      <c r="F519" s="1538"/>
      <c r="G519" s="1538"/>
      <c r="H519" s="1538"/>
      <c r="I519" s="1538"/>
      <c r="J519" s="1538"/>
      <c r="K519" s="363">
        <v>34</v>
      </c>
      <c r="L519" s="850">
        <v>1700</v>
      </c>
    </row>
    <row r="520" spans="1:12" ht="15" customHeight="1">
      <c r="A520" s="1531"/>
      <c r="B520" s="387" t="s">
        <v>467</v>
      </c>
      <c r="C520" s="387" t="s">
        <v>536</v>
      </c>
      <c r="D520" s="1549" t="s">
        <v>469</v>
      </c>
      <c r="E520" s="1538"/>
      <c r="F520" s="1538"/>
      <c r="G520" s="1538"/>
      <c r="H520" s="1538"/>
      <c r="I520" s="1538"/>
      <c r="J520" s="1538"/>
      <c r="K520" s="363">
        <v>45</v>
      </c>
      <c r="L520" s="850">
        <v>6295.64</v>
      </c>
    </row>
    <row r="521" spans="1:12" ht="15" customHeight="1">
      <c r="A521" s="1531"/>
      <c r="B521" s="387" t="s">
        <v>467</v>
      </c>
      <c r="C521" s="387" t="s">
        <v>793</v>
      </c>
      <c r="D521" s="1549" t="s">
        <v>794</v>
      </c>
      <c r="E521" s="1538"/>
      <c r="F521" s="1538"/>
      <c r="G521" s="1538"/>
      <c r="H521" s="1538"/>
      <c r="I521" s="1538"/>
      <c r="J521" s="1538"/>
      <c r="K521" s="895" t="s">
        <v>19</v>
      </c>
      <c r="L521" s="895" t="s">
        <v>19</v>
      </c>
    </row>
    <row r="522" spans="1:12" ht="15" customHeight="1">
      <c r="A522" s="1532"/>
      <c r="B522" s="480" t="s">
        <v>467</v>
      </c>
      <c r="C522" s="480" t="s">
        <v>795</v>
      </c>
      <c r="D522" s="1556" t="s">
        <v>796</v>
      </c>
      <c r="E522" s="1557"/>
      <c r="F522" s="1557"/>
      <c r="G522" s="1557"/>
      <c r="H522" s="1557"/>
      <c r="I522" s="1557"/>
      <c r="J522" s="1558"/>
      <c r="K522" s="895" t="s">
        <v>19</v>
      </c>
      <c r="L522" s="895" t="s">
        <v>19</v>
      </c>
    </row>
    <row r="523" spans="1:12" ht="45">
      <c r="A523" s="1547" t="s">
        <v>470</v>
      </c>
      <c r="B523" s="685" t="s">
        <v>467</v>
      </c>
      <c r="C523" s="870" t="s">
        <v>59</v>
      </c>
      <c r="D523" s="982" t="s">
        <v>766</v>
      </c>
      <c r="E523" s="982" t="s">
        <v>748</v>
      </c>
      <c r="F523" s="982" t="s">
        <v>749</v>
      </c>
      <c r="G523" s="982" t="s">
        <v>767</v>
      </c>
      <c r="H523" s="982" t="s">
        <v>751</v>
      </c>
      <c r="I523" s="982" t="s">
        <v>752</v>
      </c>
      <c r="J523" s="982" t="s">
        <v>753</v>
      </c>
      <c r="K523" s="895" t="s">
        <v>19</v>
      </c>
      <c r="L523" s="895" t="s">
        <v>19</v>
      </c>
    </row>
    <row r="524" spans="1:12">
      <c r="A524" s="1547"/>
      <c r="B524" s="880" t="s">
        <v>467</v>
      </c>
      <c r="C524" s="881" t="s">
        <v>449</v>
      </c>
      <c r="D524" s="980" t="s">
        <v>679</v>
      </c>
      <c r="E524" s="980" t="s">
        <v>679</v>
      </c>
      <c r="F524" s="980" t="s">
        <v>679</v>
      </c>
      <c r="G524" s="980" t="s">
        <v>679</v>
      </c>
      <c r="H524" s="980" t="s">
        <v>679</v>
      </c>
      <c r="I524" s="980" t="s">
        <v>679</v>
      </c>
      <c r="J524" s="981" t="s">
        <v>679</v>
      </c>
      <c r="K524" s="895" t="s">
        <v>19</v>
      </c>
      <c r="L524" s="895" t="s">
        <v>19</v>
      </c>
    </row>
    <row r="525" spans="1:12">
      <c r="A525" s="1547"/>
      <c r="B525" s="687"/>
      <c r="C525" s="687"/>
      <c r="D525" s="1249"/>
      <c r="E525" s="1249"/>
      <c r="F525" s="1249"/>
      <c r="G525" s="1249"/>
      <c r="H525" s="1249"/>
      <c r="I525" s="1249"/>
      <c r="J525" s="1247"/>
      <c r="K525" s="305"/>
      <c r="L525" s="849"/>
    </row>
    <row r="526" spans="1:12">
      <c r="A526" s="1548"/>
      <c r="B526" s="879"/>
      <c r="C526" s="871"/>
      <c r="D526" s="871"/>
      <c r="E526" s="1253"/>
      <c r="F526" s="1253"/>
      <c r="G526" s="1253"/>
      <c r="H526" s="1253"/>
      <c r="I526" s="1253"/>
      <c r="J526" s="937"/>
      <c r="K526" s="305"/>
      <c r="L526" s="849"/>
    </row>
    <row r="527" spans="1:12">
      <c r="A527" s="1531" t="s">
        <v>478</v>
      </c>
      <c r="B527" s="416" t="s">
        <v>665</v>
      </c>
      <c r="C527" s="879" t="s">
        <v>449</v>
      </c>
      <c r="D527" s="1535" t="s">
        <v>817</v>
      </c>
      <c r="E527" s="1540"/>
      <c r="F527" s="1540"/>
      <c r="G527" s="1540"/>
      <c r="H527" s="1540"/>
      <c r="I527" s="1540"/>
      <c r="J527" s="1541"/>
      <c r="K527" s="363">
        <v>38</v>
      </c>
      <c r="L527" s="894">
        <v>1141.9100000000001</v>
      </c>
    </row>
    <row r="528" spans="1:12">
      <c r="A528" s="1531"/>
      <c r="B528" s="387" t="s">
        <v>520</v>
      </c>
      <c r="C528" s="387" t="s">
        <v>449</v>
      </c>
      <c r="D528" s="1544" t="s">
        <v>818</v>
      </c>
      <c r="E528" s="1543"/>
      <c r="F528" s="1543"/>
      <c r="G528" s="1543"/>
      <c r="H528" s="1543"/>
      <c r="I528" s="1543"/>
      <c r="J528" s="1545"/>
      <c r="K528" s="363">
        <v>34</v>
      </c>
      <c r="L528" s="850">
        <v>1015.91</v>
      </c>
    </row>
    <row r="529" spans="1:12">
      <c r="A529" s="1531"/>
      <c r="B529" s="387"/>
      <c r="C529" s="387"/>
      <c r="D529" s="1549" t="s">
        <v>819</v>
      </c>
      <c r="E529" s="1538"/>
      <c r="F529" s="1538"/>
      <c r="G529" s="1538"/>
      <c r="H529" s="1538"/>
      <c r="I529" s="1538"/>
      <c r="J529" s="1539"/>
      <c r="K529" s="363">
        <v>96</v>
      </c>
      <c r="L529" s="850">
        <v>10560</v>
      </c>
    </row>
    <row r="530" spans="1:12">
      <c r="A530" s="1532"/>
      <c r="B530" s="387"/>
      <c r="C530" s="387"/>
      <c r="D530" s="388"/>
      <c r="E530" s="388"/>
      <c r="F530" s="388"/>
      <c r="G530" s="388"/>
      <c r="H530" s="388"/>
      <c r="I530" s="388"/>
      <c r="J530" s="1251"/>
      <c r="K530" s="305"/>
      <c r="L530" s="849"/>
    </row>
    <row r="531" spans="1:12">
      <c r="A531" s="1531" t="s">
        <v>480</v>
      </c>
      <c r="B531" s="387" t="s">
        <v>520</v>
      </c>
      <c r="C531" s="416" t="s">
        <v>59</v>
      </c>
      <c r="D531" s="1533" t="s">
        <v>820</v>
      </c>
      <c r="E531" s="1533"/>
      <c r="F531" s="1533"/>
      <c r="G531" s="1533"/>
      <c r="H531" s="1533"/>
      <c r="I531" s="1533"/>
      <c r="J531" s="1579"/>
      <c r="K531" s="363">
        <v>25</v>
      </c>
      <c r="L531" s="850">
        <v>2277.6999999999998</v>
      </c>
    </row>
    <row r="532" spans="1:12" ht="30" customHeight="1">
      <c r="A532" s="1531"/>
      <c r="B532" s="387" t="s">
        <v>520</v>
      </c>
      <c r="C532" s="416" t="s">
        <v>280</v>
      </c>
      <c r="D532" s="1534" t="s">
        <v>717</v>
      </c>
      <c r="E532" s="1534"/>
      <c r="F532" s="1534"/>
      <c r="G532" s="1534"/>
      <c r="H532" s="1534"/>
      <c r="I532" s="1534"/>
      <c r="J532" s="1534"/>
      <c r="K532" s="1026">
        <v>326</v>
      </c>
      <c r="L532" s="850">
        <v>3256.74</v>
      </c>
    </row>
    <row r="533" spans="1:12">
      <c r="A533" s="1531"/>
      <c r="B533" s="387"/>
      <c r="C533" s="387"/>
      <c r="D533" s="1536"/>
      <c r="E533" s="1537"/>
      <c r="F533" s="1537"/>
      <c r="G533" s="1537"/>
      <c r="H533" s="1537"/>
      <c r="I533" s="1537"/>
      <c r="J533" s="1580"/>
      <c r="K533" s="305"/>
      <c r="L533" s="849"/>
    </row>
    <row r="534" spans="1:12">
      <c r="A534" s="1532"/>
      <c r="B534" s="387"/>
      <c r="C534" s="387"/>
      <c r="D534" s="388"/>
      <c r="E534" s="388"/>
      <c r="F534" s="388"/>
      <c r="G534" s="388"/>
      <c r="H534" s="388"/>
      <c r="I534" s="388"/>
      <c r="J534" s="1251"/>
      <c r="K534" s="305"/>
      <c r="L534" s="849"/>
    </row>
    <row r="536" spans="1:12" ht="25.5" customHeight="1">
      <c r="A536" s="1530" t="s">
        <v>821</v>
      </c>
      <c r="B536" s="1530"/>
      <c r="C536" s="1530"/>
      <c r="D536" s="1530"/>
      <c r="E536" s="1530"/>
      <c r="F536" s="1530"/>
      <c r="G536" s="1530"/>
      <c r="H536" s="1530"/>
      <c r="I536" s="1530"/>
      <c r="J536" s="1530"/>
      <c r="K536" s="1530"/>
      <c r="L536" s="1530"/>
    </row>
    <row r="537" spans="1:12" ht="31.5">
      <c r="A537" s="391" t="s">
        <v>441</v>
      </c>
      <c r="B537" s="392" t="s">
        <v>442</v>
      </c>
      <c r="C537" s="392" t="s">
        <v>443</v>
      </c>
      <c r="D537" s="392" t="s">
        <v>444</v>
      </c>
      <c r="E537" s="392" t="s">
        <v>41</v>
      </c>
      <c r="F537" s="392" t="s">
        <v>42</v>
      </c>
      <c r="G537" s="392" t="s">
        <v>43</v>
      </c>
      <c r="H537" s="392" t="s">
        <v>44</v>
      </c>
      <c r="I537" s="392" t="s">
        <v>45</v>
      </c>
      <c r="J537" s="935" t="s">
        <v>46</v>
      </c>
      <c r="K537" s="395" t="s">
        <v>51</v>
      </c>
      <c r="L537" s="395" t="s">
        <v>684</v>
      </c>
    </row>
    <row r="538" spans="1:12">
      <c r="A538" s="1531" t="s">
        <v>445</v>
      </c>
      <c r="B538" s="387" t="s">
        <v>487</v>
      </c>
      <c r="C538" s="387" t="s">
        <v>522</v>
      </c>
      <c r="D538" s="1549" t="s">
        <v>822</v>
      </c>
      <c r="E538" s="1538"/>
      <c r="F538" s="1538"/>
      <c r="G538" s="1538"/>
      <c r="H538" s="1538"/>
      <c r="I538" s="1538"/>
      <c r="J538" s="1538"/>
      <c r="K538" s="305">
        <v>9</v>
      </c>
      <c r="L538" s="853">
        <v>891.2</v>
      </c>
    </row>
    <row r="539" spans="1:12">
      <c r="A539" s="1531"/>
      <c r="B539" s="387" t="s">
        <v>487</v>
      </c>
      <c r="C539" s="387" t="s">
        <v>522</v>
      </c>
      <c r="D539" s="1549" t="s">
        <v>823</v>
      </c>
      <c r="E539" s="1538"/>
      <c r="F539" s="1538"/>
      <c r="G539" s="1538"/>
      <c r="H539" s="1538"/>
      <c r="I539" s="1538"/>
      <c r="J539" s="1538"/>
      <c r="K539" s="305">
        <v>41</v>
      </c>
      <c r="L539" s="853">
        <v>2043.37</v>
      </c>
    </row>
    <row r="540" spans="1:12">
      <c r="A540" s="1531"/>
      <c r="B540" s="387" t="s">
        <v>487</v>
      </c>
      <c r="C540" s="387" t="s">
        <v>687</v>
      </c>
      <c r="D540" s="1549" t="s">
        <v>824</v>
      </c>
      <c r="E540" s="1538"/>
      <c r="F540" s="1538"/>
      <c r="G540" s="1538"/>
      <c r="H540" s="1538"/>
      <c r="I540" s="1538"/>
      <c r="J540" s="1538"/>
      <c r="K540" s="305">
        <v>197</v>
      </c>
      <c r="L540" s="853">
        <v>4924.21</v>
      </c>
    </row>
    <row r="541" spans="1:12">
      <c r="A541" s="1532"/>
      <c r="B541" s="387" t="s">
        <v>487</v>
      </c>
      <c r="C541" s="387" t="s">
        <v>280</v>
      </c>
      <c r="D541" s="1549" t="s">
        <v>717</v>
      </c>
      <c r="E541" s="1538"/>
      <c r="F541" s="1538"/>
      <c r="G541" s="1538"/>
      <c r="H541" s="1538"/>
      <c r="I541" s="1538"/>
      <c r="J541" s="1538"/>
      <c r="K541" s="305">
        <v>228</v>
      </c>
      <c r="L541" s="853">
        <v>2242.5500000000002</v>
      </c>
    </row>
    <row r="542" spans="1:12">
      <c r="A542" s="1531" t="s">
        <v>453</v>
      </c>
      <c r="B542" s="387" t="s">
        <v>487</v>
      </c>
      <c r="C542" s="642" t="s">
        <v>454</v>
      </c>
      <c r="D542" s="1554" t="s">
        <v>824</v>
      </c>
      <c r="E542" s="1555"/>
      <c r="F542" s="1555"/>
      <c r="G542" s="1555"/>
      <c r="H542" s="1555"/>
      <c r="I542" s="1555"/>
      <c r="J542" s="1555"/>
      <c r="K542" s="363">
        <v>156</v>
      </c>
      <c r="L542" s="855">
        <v>3898.44</v>
      </c>
    </row>
    <row r="543" spans="1:12">
      <c r="A543" s="1531"/>
      <c r="B543" s="387" t="s">
        <v>487</v>
      </c>
      <c r="C543" s="642" t="s">
        <v>707</v>
      </c>
      <c r="D543" s="1554" t="s">
        <v>494</v>
      </c>
      <c r="E543" s="1555"/>
      <c r="F543" s="1555"/>
      <c r="G543" s="1555"/>
      <c r="H543" s="1555"/>
      <c r="I543" s="1555"/>
      <c r="J543" s="1555"/>
      <c r="K543" s="363">
        <v>157</v>
      </c>
      <c r="L543" s="1007">
        <v>2353.4299999999998</v>
      </c>
    </row>
    <row r="544" spans="1:12">
      <c r="A544" s="1531"/>
      <c r="B544" s="387" t="s">
        <v>487</v>
      </c>
      <c r="C544" s="387" t="s">
        <v>454</v>
      </c>
      <c r="D544" s="1554" t="s">
        <v>825</v>
      </c>
      <c r="E544" s="1555"/>
      <c r="F544" s="1555"/>
      <c r="G544" s="1555"/>
      <c r="H544" s="1555"/>
      <c r="I544" s="1555"/>
      <c r="J544" s="1555"/>
      <c r="K544" s="363">
        <v>74</v>
      </c>
      <c r="L544" s="855">
        <v>1109.26</v>
      </c>
    </row>
    <row r="545" spans="1:12">
      <c r="A545" s="1532"/>
      <c r="B545" s="387" t="s">
        <v>487</v>
      </c>
      <c r="C545" s="387" t="s">
        <v>454</v>
      </c>
      <c r="D545" s="1554" t="s">
        <v>761</v>
      </c>
      <c r="E545" s="1555"/>
      <c r="F545" s="1555"/>
      <c r="G545" s="1555"/>
      <c r="H545" s="1555"/>
      <c r="I545" s="1555"/>
      <c r="J545" s="1555"/>
      <c r="K545" s="363">
        <v>20</v>
      </c>
      <c r="L545" s="1007">
        <v>999.98</v>
      </c>
    </row>
    <row r="546" spans="1:12">
      <c r="A546" s="1531" t="s">
        <v>458</v>
      </c>
      <c r="B546" s="387" t="s">
        <v>665</v>
      </c>
      <c r="C546" s="387" t="s">
        <v>449</v>
      </c>
      <c r="D546" s="1549" t="s">
        <v>826</v>
      </c>
      <c r="E546" s="1538"/>
      <c r="F546" s="1538"/>
      <c r="G546" s="1538"/>
      <c r="H546" s="1538"/>
      <c r="I546" s="1538"/>
      <c r="J546" s="1538"/>
      <c r="K546" s="305"/>
      <c r="L546" s="849"/>
    </row>
    <row r="547" spans="1:12">
      <c r="A547" s="1531"/>
      <c r="B547" s="387" t="s">
        <v>665</v>
      </c>
      <c r="C547" s="387" t="s">
        <v>827</v>
      </c>
      <c r="D547" s="1549" t="s">
        <v>828</v>
      </c>
      <c r="E547" s="1538"/>
      <c r="F547" s="1538"/>
      <c r="G547" s="1538"/>
      <c r="H547" s="1538"/>
      <c r="I547" s="1538"/>
      <c r="J547" s="1538"/>
      <c r="K547" s="305"/>
      <c r="L547" s="849"/>
    </row>
    <row r="548" spans="1:12">
      <c r="A548" s="1531"/>
      <c r="B548" s="387" t="s">
        <v>665</v>
      </c>
      <c r="C548" s="387" t="s">
        <v>449</v>
      </c>
      <c r="D548" s="1549" t="s">
        <v>829</v>
      </c>
      <c r="E548" s="1538"/>
      <c r="F548" s="1538"/>
      <c r="G548" s="1538"/>
      <c r="H548" s="1538"/>
      <c r="I548" s="1538"/>
      <c r="J548" s="1538"/>
      <c r="K548" s="305"/>
      <c r="L548" s="849"/>
    </row>
    <row r="549" spans="1:12">
      <c r="A549" s="1532"/>
      <c r="B549" s="387"/>
      <c r="C549" s="387"/>
      <c r="D549" s="388"/>
      <c r="E549" s="388"/>
      <c r="F549" s="388"/>
      <c r="G549" s="388"/>
      <c r="H549" s="388"/>
      <c r="I549" s="388"/>
      <c r="J549" s="1251"/>
      <c r="K549" s="305"/>
      <c r="L549" s="849"/>
    </row>
    <row r="550" spans="1:12" ht="30" customHeight="1">
      <c r="A550" s="1550" t="s">
        <v>465</v>
      </c>
      <c r="B550" s="387"/>
      <c r="C550" s="387" t="s">
        <v>449</v>
      </c>
      <c r="D550" s="1549" t="s">
        <v>692</v>
      </c>
      <c r="E550" s="1538"/>
      <c r="F550" s="1538"/>
      <c r="G550" s="1538"/>
      <c r="H550" s="1538"/>
      <c r="I550" s="1538"/>
      <c r="J550" s="1539"/>
      <c r="K550" s="305">
        <v>1</v>
      </c>
      <c r="L550" s="849"/>
    </row>
    <row r="551" spans="1:12" ht="29.25" customHeight="1">
      <c r="A551" s="1550"/>
      <c r="B551" s="387"/>
      <c r="C551" s="387" t="s">
        <v>449</v>
      </c>
      <c r="D551" s="1549" t="s">
        <v>693</v>
      </c>
      <c r="E551" s="1538"/>
      <c r="F551" s="1538"/>
      <c r="G551" s="1538"/>
      <c r="H551" s="1538"/>
      <c r="I551" s="1538"/>
      <c r="J551" s="1539"/>
      <c r="K551" s="305">
        <v>5</v>
      </c>
      <c r="L551" s="849"/>
    </row>
    <row r="552" spans="1:12" ht="29.25" customHeight="1">
      <c r="A552" s="1550"/>
      <c r="B552" s="387"/>
      <c r="C552" s="387" t="s">
        <v>813</v>
      </c>
      <c r="D552" s="1549" t="s">
        <v>814</v>
      </c>
      <c r="E552" s="1538"/>
      <c r="F552" s="1538"/>
      <c r="G552" s="1538"/>
      <c r="H552" s="1538"/>
      <c r="I552" s="1538"/>
      <c r="J552" s="1538"/>
      <c r="K552" s="305"/>
      <c r="L552" s="849"/>
    </row>
    <row r="553" spans="1:12">
      <c r="A553" s="1550"/>
      <c r="B553" s="387"/>
      <c r="C553" s="387"/>
      <c r="D553" s="388"/>
      <c r="E553" s="388"/>
      <c r="F553" s="388"/>
      <c r="G553" s="388"/>
      <c r="H553" s="388"/>
      <c r="I553" s="388"/>
      <c r="J553" s="1251"/>
      <c r="K553" s="305"/>
      <c r="L553" s="849"/>
    </row>
    <row r="554" spans="1:12" ht="30">
      <c r="A554" s="1531" t="s">
        <v>466</v>
      </c>
      <c r="B554" s="387" t="s">
        <v>467</v>
      </c>
      <c r="C554" s="387" t="s">
        <v>536</v>
      </c>
      <c r="D554" s="1549" t="s">
        <v>469</v>
      </c>
      <c r="E554" s="1538"/>
      <c r="F554" s="1538"/>
      <c r="G554" s="1538"/>
      <c r="H554" s="1538"/>
      <c r="I554" s="1538"/>
      <c r="J554" s="1538"/>
      <c r="K554" s="305"/>
      <c r="L554" s="849"/>
    </row>
    <row r="555" spans="1:12">
      <c r="A555" s="1531"/>
      <c r="B555" s="387" t="s">
        <v>467</v>
      </c>
      <c r="C555" s="387" t="s">
        <v>793</v>
      </c>
      <c r="D555" s="1549" t="s">
        <v>794</v>
      </c>
      <c r="E555" s="1538"/>
      <c r="F555" s="1538"/>
      <c r="G555" s="1538"/>
      <c r="H555" s="1538"/>
      <c r="I555" s="1538"/>
      <c r="J555" s="1538"/>
      <c r="K555" s="305"/>
      <c r="L555" s="849"/>
    </row>
    <row r="556" spans="1:12">
      <c r="A556" s="1531"/>
      <c r="B556" s="480" t="s">
        <v>467</v>
      </c>
      <c r="C556" s="480" t="s">
        <v>795</v>
      </c>
      <c r="D556" s="1556" t="s">
        <v>796</v>
      </c>
      <c r="E556" s="1557"/>
      <c r="F556" s="1557"/>
      <c r="G556" s="1557"/>
      <c r="H556" s="1557"/>
      <c r="I556" s="1557"/>
      <c r="J556" s="1558"/>
      <c r="K556" s="305"/>
      <c r="L556" s="849"/>
    </row>
    <row r="557" spans="1:12">
      <c r="A557" s="1532"/>
      <c r="B557" s="480"/>
      <c r="C557" s="480"/>
      <c r="D557" s="1551"/>
      <c r="E557" s="1552"/>
      <c r="F557" s="1552"/>
      <c r="G557" s="1552"/>
      <c r="H557" s="1552"/>
      <c r="I557" s="1552"/>
      <c r="J557" s="1553"/>
      <c r="K557" s="305"/>
      <c r="L557" s="849"/>
    </row>
    <row r="558" spans="1:12" ht="45">
      <c r="A558" s="1547" t="s">
        <v>470</v>
      </c>
      <c r="B558" s="685" t="s">
        <v>467</v>
      </c>
      <c r="C558" s="870" t="s">
        <v>59</v>
      </c>
      <c r="D558" s="982" t="s">
        <v>766</v>
      </c>
      <c r="E558" s="982" t="s">
        <v>748</v>
      </c>
      <c r="F558" s="1022" t="s">
        <v>749</v>
      </c>
      <c r="G558" s="1022" t="s">
        <v>767</v>
      </c>
      <c r="H558" s="1022" t="s">
        <v>751</v>
      </c>
      <c r="I558" s="1022" t="s">
        <v>752</v>
      </c>
      <c r="J558" s="1022" t="s">
        <v>830</v>
      </c>
      <c r="K558" s="979"/>
      <c r="L558" s="849"/>
    </row>
    <row r="559" spans="1:12">
      <c r="A559" s="1547"/>
      <c r="B559" s="880" t="s">
        <v>467</v>
      </c>
      <c r="C559" s="881" t="s">
        <v>449</v>
      </c>
      <c r="D559" s="980" t="s">
        <v>679</v>
      </c>
      <c r="E559" s="981" t="s">
        <v>679</v>
      </c>
      <c r="F559" s="1023" t="s">
        <v>679</v>
      </c>
      <c r="G559" s="1023" t="s">
        <v>679</v>
      </c>
      <c r="H559" s="1023" t="s">
        <v>679</v>
      </c>
      <c r="I559" s="1023" t="s">
        <v>679</v>
      </c>
      <c r="J559" s="1023" t="s">
        <v>679</v>
      </c>
      <c r="K559" s="979"/>
      <c r="L559" s="849"/>
    </row>
    <row r="560" spans="1:12">
      <c r="A560" s="1547"/>
      <c r="B560" s="687"/>
      <c r="C560" s="687"/>
      <c r="D560" s="1249"/>
      <c r="E560" s="1249"/>
      <c r="F560" s="1253"/>
      <c r="G560" s="1253"/>
      <c r="H560" s="1253"/>
      <c r="I560" s="1253"/>
      <c r="J560" s="937"/>
      <c r="K560" s="305"/>
      <c r="L560" s="849"/>
    </row>
    <row r="561" spans="1:12">
      <c r="A561" s="1548"/>
      <c r="B561" s="879"/>
      <c r="C561" s="871"/>
      <c r="D561" s="871"/>
      <c r="E561" s="1253"/>
      <c r="F561" s="1253"/>
      <c r="G561" s="1253"/>
      <c r="H561" s="1253"/>
      <c r="I561" s="1253"/>
      <c r="J561" s="937"/>
      <c r="K561" s="305"/>
      <c r="L561" s="849"/>
    </row>
    <row r="562" spans="1:12">
      <c r="A562" s="1531" t="s">
        <v>478</v>
      </c>
      <c r="B562" s="416"/>
      <c r="C562" s="879"/>
      <c r="D562" s="1253"/>
      <c r="E562" s="1253"/>
      <c r="F562" s="1253"/>
      <c r="G562" s="1253"/>
      <c r="H562" s="1253"/>
      <c r="I562" s="1253"/>
      <c r="J562" s="1253"/>
      <c r="K562" s="305"/>
      <c r="L562" s="849"/>
    </row>
    <row r="563" spans="1:12">
      <c r="A563" s="1531"/>
      <c r="B563" s="387"/>
      <c r="C563" s="387"/>
      <c r="D563" s="388"/>
      <c r="E563" s="388"/>
      <c r="F563" s="388"/>
      <c r="G563" s="388"/>
      <c r="H563" s="388"/>
      <c r="I563" s="388"/>
      <c r="J563" s="388"/>
      <c r="K563" s="305"/>
      <c r="L563" s="849"/>
    </row>
    <row r="564" spans="1:12">
      <c r="A564" s="1531"/>
      <c r="B564" s="387"/>
      <c r="C564" s="387"/>
      <c r="D564" s="388"/>
      <c r="E564" s="388"/>
      <c r="F564" s="388"/>
      <c r="G564" s="388"/>
      <c r="H564" s="388"/>
      <c r="I564" s="388"/>
      <c r="J564" s="1251"/>
      <c r="K564" s="305"/>
      <c r="L564" s="849"/>
    </row>
    <row r="565" spans="1:12">
      <c r="A565" s="1532"/>
      <c r="B565" s="387"/>
      <c r="C565" s="387"/>
      <c r="D565" s="388"/>
      <c r="E565" s="388"/>
      <c r="F565" s="388"/>
      <c r="G565" s="388"/>
      <c r="H565" s="388"/>
      <c r="I565" s="388"/>
      <c r="J565" s="1251"/>
      <c r="K565" s="305"/>
      <c r="L565" s="849"/>
    </row>
    <row r="566" spans="1:12">
      <c r="A566" s="1531" t="s">
        <v>480</v>
      </c>
      <c r="B566" s="387"/>
      <c r="C566" s="416"/>
      <c r="D566" s="1534"/>
      <c r="E566" s="1534"/>
      <c r="F566" s="1534"/>
      <c r="G566" s="1534"/>
      <c r="H566" s="1534"/>
      <c r="I566" s="1534"/>
      <c r="J566" s="1535"/>
      <c r="K566" s="305"/>
      <c r="L566" s="849"/>
    </row>
    <row r="567" spans="1:12">
      <c r="A567" s="1531"/>
      <c r="B567" s="387"/>
      <c r="C567" s="387"/>
      <c r="D567" s="1581"/>
      <c r="E567" s="1582"/>
      <c r="F567" s="1582"/>
      <c r="G567" s="1582"/>
      <c r="H567" s="1582"/>
      <c r="I567" s="1582"/>
      <c r="J567" s="1582"/>
      <c r="K567" s="1583"/>
      <c r="L567" s="849"/>
    </row>
    <row r="568" spans="1:12">
      <c r="A568" s="1531"/>
      <c r="B568" s="387"/>
      <c r="C568" s="387"/>
      <c r="D568" s="1549"/>
      <c r="E568" s="1538"/>
      <c r="F568" s="1538"/>
      <c r="G568" s="1538"/>
      <c r="H568" s="1538"/>
      <c r="I568" s="1538"/>
      <c r="J568" s="1539"/>
      <c r="K568" s="305"/>
      <c r="L568" s="849"/>
    </row>
    <row r="569" spans="1:12">
      <c r="A569" s="1532"/>
      <c r="B569" s="387"/>
      <c r="C569" s="387"/>
      <c r="D569" s="388"/>
      <c r="E569" s="388"/>
      <c r="F569" s="388"/>
      <c r="G569" s="388"/>
      <c r="H569" s="388"/>
      <c r="I569" s="388"/>
      <c r="J569" s="1251"/>
      <c r="K569" s="305"/>
      <c r="L569" s="849"/>
    </row>
    <row r="571" spans="1:12" ht="25.5" customHeight="1">
      <c r="A571" s="1546" t="s">
        <v>831</v>
      </c>
      <c r="B571" s="1546"/>
      <c r="C571" s="1546"/>
      <c r="D571" s="1546"/>
      <c r="E571" s="1546"/>
      <c r="F571" s="1546"/>
      <c r="G571" s="1546"/>
      <c r="H571" s="1546"/>
      <c r="I571" s="1546"/>
      <c r="J571" s="1546"/>
      <c r="K571" s="1546"/>
      <c r="L571" s="1546"/>
    </row>
    <row r="572" spans="1:12" ht="31.5">
      <c r="A572" s="391" t="s">
        <v>441</v>
      </c>
      <c r="B572" s="392" t="s">
        <v>442</v>
      </c>
      <c r="C572" s="392" t="s">
        <v>443</v>
      </c>
      <c r="D572" s="392" t="s">
        <v>444</v>
      </c>
      <c r="E572" s="392" t="s">
        <v>41</v>
      </c>
      <c r="F572" s="392" t="s">
        <v>42</v>
      </c>
      <c r="G572" s="392" t="s">
        <v>43</v>
      </c>
      <c r="H572" s="392" t="s">
        <v>44</v>
      </c>
      <c r="I572" s="392" t="s">
        <v>45</v>
      </c>
      <c r="J572" s="935" t="s">
        <v>46</v>
      </c>
      <c r="K572" s="395" t="s">
        <v>51</v>
      </c>
      <c r="L572" s="395" t="s">
        <v>684</v>
      </c>
    </row>
    <row r="573" spans="1:12" ht="15" customHeight="1">
      <c r="A573" s="1531" t="s">
        <v>445</v>
      </c>
      <c r="B573" s="387" t="s">
        <v>487</v>
      </c>
      <c r="C573" s="387" t="s">
        <v>522</v>
      </c>
      <c r="D573" s="1549" t="s">
        <v>832</v>
      </c>
      <c r="E573" s="1538"/>
      <c r="F573" s="1538"/>
      <c r="G573" s="1538"/>
      <c r="H573" s="1538"/>
      <c r="I573" s="1538"/>
      <c r="J573" s="1538"/>
      <c r="K573" s="305">
        <v>1376</v>
      </c>
      <c r="L573" s="853">
        <v>20553.38</v>
      </c>
    </row>
    <row r="574" spans="1:12" ht="15" customHeight="1">
      <c r="A574" s="1531"/>
      <c r="B574" s="387" t="s">
        <v>487</v>
      </c>
      <c r="C574" s="387" t="s">
        <v>522</v>
      </c>
      <c r="D574" s="1549" t="s">
        <v>833</v>
      </c>
      <c r="E574" s="1538"/>
      <c r="F574" s="1538"/>
      <c r="G574" s="1538"/>
      <c r="H574" s="1538"/>
      <c r="I574" s="1538"/>
      <c r="J574" s="1538"/>
      <c r="K574" s="305">
        <v>74</v>
      </c>
      <c r="L574" s="853">
        <v>3626.6</v>
      </c>
    </row>
    <row r="575" spans="1:12" ht="15" customHeight="1">
      <c r="A575" s="1531"/>
      <c r="B575" s="387"/>
      <c r="C575" s="387"/>
      <c r="D575" s="1549"/>
      <c r="E575" s="1538"/>
      <c r="F575" s="1538"/>
      <c r="G575" s="1538"/>
      <c r="H575" s="1538"/>
      <c r="I575" s="1538"/>
      <c r="J575" s="1538"/>
      <c r="K575" s="305"/>
      <c r="L575" s="853"/>
    </row>
    <row r="576" spans="1:12" ht="15" customHeight="1">
      <c r="A576" s="1532"/>
      <c r="B576" s="387"/>
      <c r="C576" s="387"/>
      <c r="D576" s="1549"/>
      <c r="E576" s="1538"/>
      <c r="F576" s="1538"/>
      <c r="G576" s="1538"/>
      <c r="H576" s="1538"/>
      <c r="I576" s="1538"/>
      <c r="J576" s="1538"/>
      <c r="K576" s="305"/>
      <c r="L576" s="853"/>
    </row>
    <row r="577" spans="1:12" ht="15" customHeight="1">
      <c r="A577" s="1531" t="s">
        <v>453</v>
      </c>
      <c r="B577" s="642" t="s">
        <v>487</v>
      </c>
      <c r="C577" s="642" t="s">
        <v>454</v>
      </c>
      <c r="D577" s="1554" t="s">
        <v>302</v>
      </c>
      <c r="E577" s="1555"/>
      <c r="F577" s="1555"/>
      <c r="G577" s="1555"/>
      <c r="H577" s="1555"/>
      <c r="I577" s="1555"/>
      <c r="J577" s="1555"/>
      <c r="K577" s="363">
        <v>491</v>
      </c>
      <c r="L577" s="855">
        <v>7360.09</v>
      </c>
    </row>
    <row r="578" spans="1:12" ht="15" customHeight="1">
      <c r="A578" s="1531"/>
      <c r="B578" s="387" t="s">
        <v>487</v>
      </c>
      <c r="C578" s="642" t="s">
        <v>454</v>
      </c>
      <c r="D578" s="1554" t="s">
        <v>491</v>
      </c>
      <c r="E578" s="1555"/>
      <c r="F578" s="1555"/>
      <c r="G578" s="1555"/>
      <c r="H578" s="1555"/>
      <c r="I578" s="1555"/>
      <c r="J578" s="1555"/>
      <c r="K578" s="363"/>
      <c r="L578" s="1007"/>
    </row>
    <row r="579" spans="1:12" ht="15" customHeight="1">
      <c r="A579" s="1531"/>
      <c r="B579" s="387" t="s">
        <v>487</v>
      </c>
      <c r="C579" s="387" t="s">
        <v>454</v>
      </c>
      <c r="D579" s="1554" t="s">
        <v>834</v>
      </c>
      <c r="E579" s="1555"/>
      <c r="F579" s="1555"/>
      <c r="G579" s="1555"/>
      <c r="H579" s="1555"/>
      <c r="I579" s="1555"/>
      <c r="J579" s="1555"/>
      <c r="K579" s="363">
        <v>33</v>
      </c>
      <c r="L579" s="855">
        <v>1617</v>
      </c>
    </row>
    <row r="580" spans="1:12" ht="15" customHeight="1">
      <c r="A580" s="1584" t="s">
        <v>458</v>
      </c>
      <c r="B580" s="387" t="s">
        <v>487</v>
      </c>
      <c r="C580" s="387" t="s">
        <v>59</v>
      </c>
      <c r="D580" s="1549" t="s">
        <v>829</v>
      </c>
      <c r="E580" s="1538"/>
      <c r="F580" s="1538"/>
      <c r="G580" s="1538"/>
      <c r="H580" s="1538"/>
      <c r="I580" s="1538"/>
      <c r="J580" s="1538"/>
      <c r="K580" s="363">
        <v>25</v>
      </c>
      <c r="L580" s="1007">
        <v>624.87</v>
      </c>
    </row>
    <row r="581" spans="1:12" ht="15" customHeight="1">
      <c r="A581" s="1585"/>
      <c r="B581" s="387" t="s">
        <v>487</v>
      </c>
      <c r="C581" s="387" t="s">
        <v>59</v>
      </c>
      <c r="D581" s="1549" t="s">
        <v>828</v>
      </c>
      <c r="E581" s="1538"/>
      <c r="F581" s="1538"/>
      <c r="G581" s="1538"/>
      <c r="H581" s="1538"/>
      <c r="I581" s="1538"/>
      <c r="J581" s="1538"/>
      <c r="K581" s="363">
        <v>1867</v>
      </c>
      <c r="L581" s="850">
        <v>27915.13</v>
      </c>
    </row>
    <row r="582" spans="1:12" ht="15" customHeight="1">
      <c r="A582" s="1585"/>
      <c r="B582" s="387"/>
      <c r="C582" s="387"/>
      <c r="D582" s="1549"/>
      <c r="E582" s="1538"/>
      <c r="F582" s="1538"/>
      <c r="G582" s="1538"/>
      <c r="H582" s="1538"/>
      <c r="I582" s="1538"/>
      <c r="J582" s="1538"/>
      <c r="K582" s="363"/>
      <c r="L582" s="1007"/>
    </row>
    <row r="583" spans="1:12">
      <c r="A583" s="1586"/>
      <c r="B583" s="387"/>
      <c r="C583" s="387"/>
      <c r="D583" s="388"/>
      <c r="E583" s="388"/>
      <c r="F583" s="388"/>
      <c r="G583" s="388"/>
      <c r="H583" s="388"/>
      <c r="I583" s="388"/>
      <c r="J583" s="1251"/>
      <c r="K583" s="305"/>
      <c r="L583" s="849"/>
    </row>
    <row r="584" spans="1:12" ht="27.75" customHeight="1">
      <c r="A584" s="1586" t="s">
        <v>465</v>
      </c>
      <c r="B584" s="387"/>
      <c r="C584" s="387" t="s">
        <v>449</v>
      </c>
      <c r="D584" s="1549" t="s">
        <v>692</v>
      </c>
      <c r="E584" s="1538"/>
      <c r="F584" s="1538"/>
      <c r="G584" s="1538"/>
      <c r="H584" s="1538"/>
      <c r="I584" s="1538"/>
      <c r="J584" s="1539"/>
      <c r="K584" s="305">
        <v>0</v>
      </c>
      <c r="L584" s="849"/>
    </row>
    <row r="585" spans="1:12" ht="30" customHeight="1">
      <c r="A585" s="1550"/>
      <c r="B585" s="387"/>
      <c r="C585" s="387" t="s">
        <v>449</v>
      </c>
      <c r="D585" s="1549" t="s">
        <v>693</v>
      </c>
      <c r="E585" s="1538"/>
      <c r="F585" s="1538"/>
      <c r="G585" s="1538"/>
      <c r="H585" s="1538"/>
      <c r="I585" s="1538"/>
      <c r="J585" s="1539"/>
      <c r="K585" s="305">
        <v>5</v>
      </c>
      <c r="L585" s="849"/>
    </row>
    <row r="586" spans="1:12" ht="15" customHeight="1">
      <c r="A586" s="1550"/>
      <c r="B586" s="387"/>
      <c r="C586" s="387"/>
      <c r="D586" s="1549"/>
      <c r="E586" s="1538"/>
      <c r="F586" s="1538"/>
      <c r="G586" s="1538"/>
      <c r="H586" s="1538"/>
      <c r="I586" s="1538"/>
      <c r="J586" s="1538"/>
      <c r="K586" s="305"/>
      <c r="L586" s="849"/>
    </row>
    <row r="587" spans="1:12">
      <c r="A587" s="1550"/>
      <c r="B587" s="387"/>
      <c r="C587" s="387"/>
      <c r="D587" s="388"/>
      <c r="E587" s="388"/>
      <c r="F587" s="388"/>
      <c r="G587" s="388"/>
      <c r="H587" s="388"/>
      <c r="I587" s="388"/>
      <c r="J587" s="1251"/>
      <c r="K587" s="305"/>
      <c r="L587" s="849"/>
    </row>
    <row r="588" spans="1:12">
      <c r="A588" s="1531" t="s">
        <v>466</v>
      </c>
      <c r="B588" s="387" t="s">
        <v>487</v>
      </c>
      <c r="C588" s="387" t="s">
        <v>500</v>
      </c>
      <c r="D588" s="1549" t="s">
        <v>835</v>
      </c>
      <c r="E588" s="1538"/>
      <c r="F588" s="1538"/>
      <c r="G588" s="1538"/>
      <c r="H588" s="1538"/>
      <c r="I588" s="1538"/>
      <c r="J588" s="1538"/>
      <c r="K588" s="305"/>
      <c r="L588" s="849"/>
    </row>
    <row r="589" spans="1:12">
      <c r="A589" s="1531"/>
      <c r="B589" s="387" t="s">
        <v>836</v>
      </c>
      <c r="C589" s="387" t="s">
        <v>500</v>
      </c>
      <c r="D589" s="1549" t="s">
        <v>837</v>
      </c>
      <c r="E589" s="1538"/>
      <c r="F589" s="1538"/>
      <c r="G589" s="1538"/>
      <c r="H589" s="1538"/>
      <c r="I589" s="1538"/>
      <c r="J589" s="1538"/>
      <c r="K589" s="305"/>
      <c r="L589" s="849"/>
    </row>
    <row r="590" spans="1:12">
      <c r="A590" s="1531"/>
      <c r="B590" s="387" t="s">
        <v>836</v>
      </c>
      <c r="C590" s="387" t="s">
        <v>500</v>
      </c>
      <c r="D590" s="1549" t="s">
        <v>838</v>
      </c>
      <c r="E590" s="1538"/>
      <c r="F590" s="1538"/>
      <c r="G590" s="1538"/>
      <c r="H590" s="1538"/>
      <c r="I590" s="1538"/>
      <c r="J590" s="1538"/>
      <c r="K590" s="305"/>
      <c r="L590" s="849"/>
    </row>
    <row r="591" spans="1:12">
      <c r="A591" s="1532"/>
      <c r="B591" s="480" t="s">
        <v>467</v>
      </c>
      <c r="C591" s="480" t="s">
        <v>500</v>
      </c>
      <c r="D591" s="1551" t="s">
        <v>839</v>
      </c>
      <c r="E591" s="1552"/>
      <c r="F591" s="1552"/>
      <c r="G591" s="1552"/>
      <c r="H591" s="1552"/>
      <c r="I591" s="1552"/>
      <c r="J591" s="1553"/>
      <c r="K591" s="305"/>
      <c r="L591" s="849"/>
    </row>
    <row r="592" spans="1:12" ht="56.25" customHeight="1">
      <c r="A592" s="1547" t="s">
        <v>470</v>
      </c>
      <c r="B592" s="685" t="s">
        <v>836</v>
      </c>
      <c r="C592" s="870" t="s">
        <v>59</v>
      </c>
      <c r="D592" s="1249" t="s">
        <v>747</v>
      </c>
      <c r="E592" s="1249" t="s">
        <v>748</v>
      </c>
      <c r="F592" s="1249" t="s">
        <v>749</v>
      </c>
      <c r="G592" s="1249" t="s">
        <v>750</v>
      </c>
      <c r="H592" s="1249" t="s">
        <v>840</v>
      </c>
      <c r="I592" s="1249" t="s">
        <v>752</v>
      </c>
      <c r="J592" s="1249" t="s">
        <v>753</v>
      </c>
      <c r="K592" s="979" t="s">
        <v>69</v>
      </c>
      <c r="L592" s="850" t="s">
        <v>69</v>
      </c>
    </row>
    <row r="593" spans="1:12" ht="33" customHeight="1">
      <c r="A593" s="1547"/>
      <c r="B593" s="880" t="s">
        <v>836</v>
      </c>
      <c r="C593" s="881" t="s">
        <v>59</v>
      </c>
      <c r="D593" s="980" t="s">
        <v>679</v>
      </c>
      <c r="E593" s="981" t="s">
        <v>679</v>
      </c>
      <c r="F593" s="1161" t="s">
        <v>679</v>
      </c>
      <c r="G593" s="1161" t="s">
        <v>679</v>
      </c>
      <c r="H593" s="1161" t="s">
        <v>679</v>
      </c>
      <c r="I593" s="1161" t="s">
        <v>679</v>
      </c>
      <c r="J593" s="1161" t="s">
        <v>679</v>
      </c>
      <c r="K593" s="770" t="s">
        <v>69</v>
      </c>
      <c r="L593" s="850" t="s">
        <v>69</v>
      </c>
    </row>
    <row r="594" spans="1:12">
      <c r="A594" s="1547"/>
      <c r="B594" s="687"/>
      <c r="C594" s="687"/>
      <c r="D594" s="1249"/>
      <c r="E594" s="1249"/>
      <c r="F594" s="1253"/>
      <c r="G594" s="1253"/>
      <c r="H594" s="1253"/>
      <c r="I594" s="1253"/>
      <c r="J594" s="937"/>
      <c r="K594" s="363"/>
      <c r="L594" s="850"/>
    </row>
    <row r="595" spans="1:12">
      <c r="A595" s="1548"/>
      <c r="B595" s="879"/>
      <c r="C595" s="871"/>
      <c r="D595" s="871"/>
      <c r="E595" s="1253"/>
      <c r="F595" s="1253"/>
      <c r="G595" s="1253"/>
      <c r="H595" s="1253"/>
      <c r="I595" s="1253"/>
      <c r="J595" s="937"/>
      <c r="K595" s="363"/>
      <c r="L595" s="850"/>
    </row>
    <row r="596" spans="1:12">
      <c r="A596" s="1531" t="s">
        <v>478</v>
      </c>
      <c r="B596" s="416" t="s">
        <v>841</v>
      </c>
      <c r="C596" s="879" t="s">
        <v>449</v>
      </c>
      <c r="D596" s="1535" t="s">
        <v>842</v>
      </c>
      <c r="E596" s="1540"/>
      <c r="F596" s="1540"/>
      <c r="G596" s="1540"/>
      <c r="H596" s="1540"/>
      <c r="I596" s="1540"/>
      <c r="J596" s="1541"/>
      <c r="K596" s="363">
        <v>1867</v>
      </c>
      <c r="L596" s="850">
        <v>27915.13</v>
      </c>
    </row>
    <row r="597" spans="1:12">
      <c r="A597" s="1531"/>
      <c r="B597" s="416" t="s">
        <v>841</v>
      </c>
      <c r="C597" s="879" t="s">
        <v>449</v>
      </c>
      <c r="D597" s="1544" t="s">
        <v>843</v>
      </c>
      <c r="E597" s="1543"/>
      <c r="F597" s="1543"/>
      <c r="G597" s="1543"/>
      <c r="H597" s="1543"/>
      <c r="I597" s="1543"/>
      <c r="J597" s="1545"/>
      <c r="K597" s="363">
        <v>25</v>
      </c>
      <c r="L597" s="850">
        <v>624.87</v>
      </c>
    </row>
    <row r="598" spans="1:12">
      <c r="A598" s="1531"/>
      <c r="B598" s="387"/>
      <c r="C598" s="387"/>
      <c r="D598" s="388"/>
      <c r="E598" s="388"/>
      <c r="F598" s="388"/>
      <c r="G598" s="388"/>
      <c r="H598" s="388"/>
      <c r="I598" s="388"/>
      <c r="J598" s="1251"/>
      <c r="K598" s="363"/>
      <c r="L598" s="850"/>
    </row>
    <row r="599" spans="1:12">
      <c r="A599" s="1532"/>
      <c r="B599" s="387"/>
      <c r="C599" s="387"/>
      <c r="D599" s="388"/>
      <c r="E599" s="388"/>
      <c r="F599" s="388"/>
      <c r="G599" s="388"/>
      <c r="H599" s="388"/>
      <c r="I599" s="388"/>
      <c r="J599" s="1251"/>
      <c r="K599" s="363"/>
      <c r="L599" s="850"/>
    </row>
    <row r="600" spans="1:12">
      <c r="A600" s="1531" t="s">
        <v>480</v>
      </c>
      <c r="B600" s="387" t="s">
        <v>841</v>
      </c>
      <c r="C600" s="416" t="s">
        <v>449</v>
      </c>
      <c r="D600" s="1534" t="s">
        <v>844</v>
      </c>
      <c r="E600" s="1534"/>
      <c r="F600" s="1534"/>
      <c r="G600" s="1534"/>
      <c r="H600" s="1534"/>
      <c r="I600" s="1534"/>
      <c r="J600" s="1535"/>
      <c r="K600" s="363">
        <v>107</v>
      </c>
      <c r="L600" s="850">
        <v>5348.93</v>
      </c>
    </row>
    <row r="601" spans="1:12">
      <c r="A601" s="1531"/>
      <c r="B601" s="387"/>
      <c r="C601" s="387"/>
      <c r="D601" s="1581"/>
      <c r="E601" s="1582"/>
      <c r="F601" s="1582"/>
      <c r="G601" s="1582"/>
      <c r="H601" s="1582"/>
      <c r="I601" s="1582"/>
      <c r="J601" s="1582"/>
      <c r="K601" s="1583"/>
      <c r="L601" s="850"/>
    </row>
    <row r="602" spans="1:12">
      <c r="A602" s="1531"/>
      <c r="B602" s="387"/>
      <c r="C602" s="387"/>
      <c r="D602" s="1549"/>
      <c r="E602" s="1538"/>
      <c r="F602" s="1538"/>
      <c r="G602" s="1538"/>
      <c r="H602" s="1538"/>
      <c r="I602" s="1538"/>
      <c r="J602" s="1539"/>
      <c r="K602" s="363"/>
      <c r="L602" s="850"/>
    </row>
    <row r="603" spans="1:12">
      <c r="A603" s="1532"/>
      <c r="B603" s="387"/>
      <c r="C603" s="387"/>
      <c r="D603" s="388"/>
      <c r="E603" s="388"/>
      <c r="F603" s="388"/>
      <c r="G603" s="388"/>
      <c r="H603" s="388"/>
      <c r="I603" s="388"/>
      <c r="J603" s="1251"/>
      <c r="K603" s="363"/>
      <c r="L603" s="850"/>
    </row>
    <row r="605" spans="1:12" ht="25.5" customHeight="1">
      <c r="A605" s="1546" t="s">
        <v>845</v>
      </c>
      <c r="B605" s="1546"/>
      <c r="C605" s="1546"/>
      <c r="D605" s="1546"/>
      <c r="E605" s="1546"/>
      <c r="F605" s="1546"/>
      <c r="G605" s="1546"/>
      <c r="H605" s="1546"/>
      <c r="I605" s="1546"/>
      <c r="J605" s="1546"/>
      <c r="K605" s="1546"/>
      <c r="L605" s="1546"/>
    </row>
    <row r="606" spans="1:12" ht="31.5">
      <c r="A606" s="391" t="s">
        <v>441</v>
      </c>
      <c r="B606" s="392" t="s">
        <v>442</v>
      </c>
      <c r="C606" s="392" t="s">
        <v>443</v>
      </c>
      <c r="D606" s="392" t="s">
        <v>444</v>
      </c>
      <c r="E606" s="392" t="s">
        <v>41</v>
      </c>
      <c r="F606" s="392" t="s">
        <v>42</v>
      </c>
      <c r="G606" s="392" t="s">
        <v>43</v>
      </c>
      <c r="H606" s="392" t="s">
        <v>44</v>
      </c>
      <c r="I606" s="392" t="s">
        <v>45</v>
      </c>
      <c r="J606" s="935" t="s">
        <v>46</v>
      </c>
      <c r="K606" s="395" t="s">
        <v>51</v>
      </c>
      <c r="L606" s="395" t="s">
        <v>684</v>
      </c>
    </row>
    <row r="607" spans="1:12">
      <c r="A607" s="1531" t="s">
        <v>445</v>
      </c>
      <c r="B607" s="387" t="s">
        <v>487</v>
      </c>
      <c r="C607" s="387" t="s">
        <v>522</v>
      </c>
      <c r="D607" s="1549" t="s">
        <v>380</v>
      </c>
      <c r="E607" s="1538"/>
      <c r="F607" s="1538"/>
      <c r="G607" s="1538"/>
      <c r="H607" s="1538"/>
      <c r="I607" s="1538"/>
      <c r="J607" s="1538"/>
      <c r="K607" s="363">
        <v>52</v>
      </c>
      <c r="L607" s="853">
        <v>2079.92</v>
      </c>
    </row>
    <row r="608" spans="1:12">
      <c r="A608" s="1531"/>
      <c r="B608" s="387"/>
      <c r="C608" s="387"/>
      <c r="D608" s="1549"/>
      <c r="E608" s="1538"/>
      <c r="F608" s="1538"/>
      <c r="G608" s="1538"/>
      <c r="H608" s="1538"/>
      <c r="I608" s="1538"/>
      <c r="J608" s="1538"/>
      <c r="K608" s="363"/>
      <c r="L608" s="853"/>
    </row>
    <row r="609" spans="1:12">
      <c r="A609" s="1531"/>
      <c r="B609" s="387"/>
      <c r="C609" s="387"/>
      <c r="D609" s="1549"/>
      <c r="E609" s="1538"/>
      <c r="F609" s="1538"/>
      <c r="G609" s="1538"/>
      <c r="H609" s="1538"/>
      <c r="I609" s="1538"/>
      <c r="J609" s="1538"/>
      <c r="K609" s="363"/>
      <c r="L609" s="853"/>
    </row>
    <row r="610" spans="1:12">
      <c r="A610" s="1532"/>
      <c r="B610" s="387"/>
      <c r="C610" s="387"/>
      <c r="D610" s="1549"/>
      <c r="E610" s="1538"/>
      <c r="F610" s="1538"/>
      <c r="G610" s="1538"/>
      <c r="H610" s="1538"/>
      <c r="I610" s="1538"/>
      <c r="J610" s="1538"/>
      <c r="K610" s="363"/>
      <c r="L610" s="853"/>
    </row>
    <row r="611" spans="1:12">
      <c r="A611" s="1531" t="s">
        <v>453</v>
      </c>
      <c r="B611" s="642" t="s">
        <v>48</v>
      </c>
      <c r="C611" s="642" t="s">
        <v>454</v>
      </c>
      <c r="D611" s="1554" t="s">
        <v>846</v>
      </c>
      <c r="E611" s="1555"/>
      <c r="F611" s="1555"/>
      <c r="G611" s="1555"/>
      <c r="H611" s="1555"/>
      <c r="I611" s="1555"/>
      <c r="J611" s="1555"/>
      <c r="K611" s="363">
        <v>51</v>
      </c>
      <c r="L611" s="855" t="s">
        <v>19</v>
      </c>
    </row>
    <row r="612" spans="1:12" ht="15" customHeight="1">
      <c r="A612" s="1531"/>
      <c r="B612" s="387" t="s">
        <v>48</v>
      </c>
      <c r="C612" s="642" t="s">
        <v>454</v>
      </c>
      <c r="D612" s="1554" t="s">
        <v>491</v>
      </c>
      <c r="E612" s="1555"/>
      <c r="F612" s="1555"/>
      <c r="G612" s="1555"/>
      <c r="H612" s="1555"/>
      <c r="I612" s="1555"/>
      <c r="J612" s="1555"/>
      <c r="K612" s="363" t="s">
        <v>19</v>
      </c>
      <c r="L612" s="1007" t="s">
        <v>19</v>
      </c>
    </row>
    <row r="613" spans="1:12">
      <c r="A613" s="1531"/>
      <c r="B613" s="387" t="s">
        <v>487</v>
      </c>
      <c r="C613" s="480" t="s">
        <v>454</v>
      </c>
      <c r="D613" s="1554" t="s">
        <v>847</v>
      </c>
      <c r="E613" s="1555"/>
      <c r="F613" s="1555"/>
      <c r="G613" s="1555"/>
      <c r="H613" s="1555"/>
      <c r="I613" s="1555"/>
      <c r="J613" s="1555"/>
      <c r="K613" s="363">
        <v>107</v>
      </c>
      <c r="L613" s="1007">
        <v>5458.18</v>
      </c>
    </row>
    <row r="614" spans="1:12" ht="15.75">
      <c r="A614" s="1532"/>
      <c r="B614" s="416" t="s">
        <v>487</v>
      </c>
      <c r="C614" s="1226" t="s">
        <v>454</v>
      </c>
      <c r="D614" s="1555" t="s">
        <v>302</v>
      </c>
      <c r="E614" s="1555"/>
      <c r="F614" s="1555"/>
      <c r="G614" s="1555"/>
      <c r="H614" s="1555"/>
      <c r="I614" s="1555"/>
      <c r="J614" s="1555"/>
      <c r="K614" s="363">
        <v>319</v>
      </c>
      <c r="L614" s="1007">
        <v>4781.8100000000004</v>
      </c>
    </row>
    <row r="615" spans="1:12">
      <c r="A615" s="1531" t="s">
        <v>458</v>
      </c>
      <c r="B615" s="387" t="s">
        <v>836</v>
      </c>
      <c r="C615" s="387" t="s">
        <v>59</v>
      </c>
      <c r="D615" s="1549" t="s">
        <v>848</v>
      </c>
      <c r="E615" s="1538"/>
      <c r="F615" s="1538"/>
      <c r="G615" s="1538"/>
      <c r="H615" s="1538"/>
      <c r="I615" s="1538"/>
      <c r="J615" s="1538"/>
      <c r="K615" s="363">
        <v>88</v>
      </c>
      <c r="L615" s="849"/>
    </row>
    <row r="616" spans="1:12">
      <c r="A616" s="1531"/>
      <c r="B616" s="387" t="s">
        <v>467</v>
      </c>
      <c r="C616" s="387" t="s">
        <v>59</v>
      </c>
      <c r="D616" s="1549" t="s">
        <v>849</v>
      </c>
      <c r="E616" s="1538"/>
      <c r="F616" s="1538"/>
      <c r="G616" s="1538"/>
      <c r="H616" s="1538"/>
      <c r="I616" s="1538"/>
      <c r="J616" s="1538"/>
      <c r="K616" s="363">
        <v>1137</v>
      </c>
      <c r="L616" s="849">
        <v>17047.240000000002</v>
      </c>
    </row>
    <row r="617" spans="1:12">
      <c r="A617" s="1531"/>
      <c r="B617" s="387" t="s">
        <v>841</v>
      </c>
      <c r="C617" s="387" t="s">
        <v>59</v>
      </c>
      <c r="D617" s="1549" t="s">
        <v>850</v>
      </c>
      <c r="E617" s="1538"/>
      <c r="F617" s="1538"/>
      <c r="G617" s="1538"/>
      <c r="H617" s="1538"/>
      <c r="I617" s="1538"/>
      <c r="J617" s="1538"/>
      <c r="K617" s="363" t="s">
        <v>69</v>
      </c>
      <c r="L617" s="849" t="s">
        <v>69</v>
      </c>
    </row>
    <row r="618" spans="1:12">
      <c r="A618" s="1532"/>
      <c r="B618" s="387"/>
      <c r="C618" s="387"/>
      <c r="D618" s="388"/>
      <c r="E618" s="388"/>
      <c r="F618" s="388"/>
      <c r="G618" s="388"/>
      <c r="H618" s="388"/>
      <c r="I618" s="388"/>
      <c r="J618" s="1251"/>
      <c r="K618" s="363"/>
      <c r="L618" s="849"/>
    </row>
    <row r="619" spans="1:12" ht="23.25" customHeight="1">
      <c r="A619" s="1550" t="s">
        <v>465</v>
      </c>
      <c r="B619" s="387"/>
      <c r="C619" s="387" t="s">
        <v>449</v>
      </c>
      <c r="D619" s="1549" t="s">
        <v>692</v>
      </c>
      <c r="E619" s="1538"/>
      <c r="F619" s="1538"/>
      <c r="G619" s="1538"/>
      <c r="H619" s="1538"/>
      <c r="I619" s="1538"/>
      <c r="J619" s="1539"/>
      <c r="K619" s="363">
        <v>0</v>
      </c>
      <c r="L619" s="849" t="s">
        <v>69</v>
      </c>
    </row>
    <row r="620" spans="1:12" ht="24" customHeight="1">
      <c r="A620" s="1550"/>
      <c r="B620" s="387"/>
      <c r="C620" s="387" t="s">
        <v>449</v>
      </c>
      <c r="D620" s="1549" t="s">
        <v>693</v>
      </c>
      <c r="E620" s="1538"/>
      <c r="F620" s="1538"/>
      <c r="G620" s="1538"/>
      <c r="H620" s="1538"/>
      <c r="I620" s="1538"/>
      <c r="J620" s="1539"/>
      <c r="K620" s="363">
        <v>5</v>
      </c>
      <c r="L620" s="849" t="s">
        <v>69</v>
      </c>
    </row>
    <row r="621" spans="1:12">
      <c r="A621" s="1550"/>
      <c r="B621" s="387"/>
      <c r="C621" s="387"/>
      <c r="D621" s="1549"/>
      <c r="E621" s="1538"/>
      <c r="F621" s="1538"/>
      <c r="G621" s="1538"/>
      <c r="H621" s="1538"/>
      <c r="I621" s="1538"/>
      <c r="J621" s="1538"/>
      <c r="K621" s="363"/>
      <c r="L621" s="849"/>
    </row>
    <row r="622" spans="1:12">
      <c r="A622" s="1550"/>
      <c r="B622" s="387"/>
      <c r="C622" s="387"/>
      <c r="D622" s="388"/>
      <c r="E622" s="388"/>
      <c r="F622" s="388"/>
      <c r="G622" s="388"/>
      <c r="H622" s="388"/>
      <c r="I622" s="388"/>
      <c r="J622" s="1251"/>
      <c r="K622" s="363"/>
      <c r="L622" s="849"/>
    </row>
    <row r="623" spans="1:12" ht="15" customHeight="1">
      <c r="A623" s="1531" t="s">
        <v>466</v>
      </c>
      <c r="B623" s="387" t="s">
        <v>467</v>
      </c>
      <c r="C623" s="387" t="s">
        <v>536</v>
      </c>
      <c r="D623" s="1549" t="s">
        <v>469</v>
      </c>
      <c r="E623" s="1538"/>
      <c r="F623" s="1538"/>
      <c r="G623" s="1538"/>
      <c r="H623" s="1538"/>
      <c r="I623" s="1538"/>
      <c r="J623" s="1538"/>
      <c r="K623" s="363" t="s">
        <v>69</v>
      </c>
      <c r="L623" s="849" t="s">
        <v>69</v>
      </c>
    </row>
    <row r="624" spans="1:12" ht="15" customHeight="1">
      <c r="A624" s="1531"/>
      <c r="B624" s="387"/>
      <c r="C624" s="387"/>
      <c r="D624" s="1549"/>
      <c r="E624" s="1538"/>
      <c r="F624" s="1538"/>
      <c r="G624" s="1538"/>
      <c r="H624" s="1538"/>
      <c r="I624" s="1538"/>
      <c r="J624" s="1538"/>
      <c r="K624" s="363"/>
      <c r="L624" s="849"/>
    </row>
    <row r="625" spans="1:12" ht="15" customHeight="1">
      <c r="A625" s="1531"/>
      <c r="B625" s="387"/>
      <c r="C625" s="387"/>
      <c r="D625" s="1549"/>
      <c r="E625" s="1538"/>
      <c r="F625" s="1538"/>
      <c r="G625" s="1538"/>
      <c r="H625" s="1538"/>
      <c r="I625" s="1538"/>
      <c r="J625" s="1538"/>
      <c r="K625" s="363"/>
      <c r="L625" s="849"/>
    </row>
    <row r="626" spans="1:12" ht="15" customHeight="1">
      <c r="A626" s="1532"/>
      <c r="B626" s="480"/>
      <c r="C626" s="480"/>
      <c r="D626" s="1551"/>
      <c r="E626" s="1552"/>
      <c r="F626" s="1552"/>
      <c r="G626" s="1552"/>
      <c r="H626" s="1552"/>
      <c r="I626" s="1552"/>
      <c r="J626" s="1553"/>
      <c r="K626" s="363"/>
      <c r="L626" s="849"/>
    </row>
    <row r="627" spans="1:12" ht="38.25" customHeight="1">
      <c r="A627" s="1547" t="s">
        <v>470</v>
      </c>
      <c r="B627" s="685" t="s">
        <v>836</v>
      </c>
      <c r="C627" s="870" t="s">
        <v>59</v>
      </c>
      <c r="D627" s="982" t="s">
        <v>766</v>
      </c>
      <c r="E627" s="982" t="s">
        <v>748</v>
      </c>
      <c r="F627" s="982" t="s">
        <v>749</v>
      </c>
      <c r="G627" s="982" t="s">
        <v>851</v>
      </c>
      <c r="H627" s="982" t="s">
        <v>751</v>
      </c>
      <c r="I627" s="982" t="s">
        <v>752</v>
      </c>
      <c r="J627" s="982" t="s">
        <v>753</v>
      </c>
      <c r="K627" s="770" t="s">
        <v>69</v>
      </c>
      <c r="L627" s="849" t="s">
        <v>69</v>
      </c>
    </row>
    <row r="628" spans="1:12">
      <c r="A628" s="1547"/>
      <c r="B628" s="880" t="s">
        <v>836</v>
      </c>
      <c r="C628" s="881" t="s">
        <v>59</v>
      </c>
      <c r="D628" s="980" t="s">
        <v>679</v>
      </c>
      <c r="E628" s="981" t="s">
        <v>679</v>
      </c>
      <c r="F628" s="1161" t="s">
        <v>679</v>
      </c>
      <c r="G628" s="1161" t="s">
        <v>679</v>
      </c>
      <c r="H628" s="1161" t="s">
        <v>679</v>
      </c>
      <c r="I628" s="1161" t="s">
        <v>679</v>
      </c>
      <c r="J628" s="1161" t="s">
        <v>679</v>
      </c>
      <c r="K628" s="770" t="s">
        <v>69</v>
      </c>
      <c r="L628" s="849" t="s">
        <v>69</v>
      </c>
    </row>
    <row r="629" spans="1:12">
      <c r="A629" s="1547"/>
      <c r="B629" s="687"/>
      <c r="C629" s="687"/>
      <c r="D629" s="1249"/>
      <c r="E629" s="1249"/>
      <c r="F629" s="1253"/>
      <c r="G629" s="1253"/>
      <c r="H629" s="1253"/>
      <c r="I629" s="1253"/>
      <c r="J629" s="937"/>
      <c r="K629" s="363"/>
      <c r="L629" s="849"/>
    </row>
    <row r="630" spans="1:12">
      <c r="A630" s="1548"/>
      <c r="B630" s="879"/>
      <c r="C630" s="871"/>
      <c r="D630" s="871"/>
      <c r="E630" s="1253"/>
      <c r="F630" s="1253"/>
      <c r="G630" s="1253"/>
      <c r="H630" s="1253"/>
      <c r="I630" s="1253"/>
      <c r="J630" s="937"/>
      <c r="K630" s="363"/>
      <c r="L630" s="849"/>
    </row>
    <row r="631" spans="1:12">
      <c r="A631" s="1531" t="s">
        <v>478</v>
      </c>
      <c r="B631" s="416" t="s">
        <v>841</v>
      </c>
      <c r="C631" s="879" t="s">
        <v>449</v>
      </c>
      <c r="D631" s="1535" t="s">
        <v>842</v>
      </c>
      <c r="E631" s="1540"/>
      <c r="F631" s="1540"/>
      <c r="G631" s="1540"/>
      <c r="H631" s="1540"/>
      <c r="I631" s="1540"/>
      <c r="J631" s="1541"/>
      <c r="K631" s="363">
        <v>1137</v>
      </c>
      <c r="L631" s="849">
        <v>17047.240000000002</v>
      </c>
    </row>
    <row r="632" spans="1:12">
      <c r="A632" s="1531"/>
      <c r="B632" s="387" t="s">
        <v>841</v>
      </c>
      <c r="C632" s="387" t="s">
        <v>449</v>
      </c>
      <c r="D632" s="1535" t="s">
        <v>847</v>
      </c>
      <c r="E632" s="1540"/>
      <c r="F632" s="1540"/>
      <c r="G632" s="1540"/>
      <c r="H632" s="1540"/>
      <c r="I632" s="1540"/>
      <c r="J632" s="1541"/>
      <c r="K632" s="363">
        <v>287</v>
      </c>
      <c r="L632" s="849">
        <v>11214.07</v>
      </c>
    </row>
    <row r="633" spans="1:12">
      <c r="A633" s="1531"/>
      <c r="B633" s="387"/>
      <c r="C633" s="387"/>
      <c r="D633" s="1535" t="s">
        <v>852</v>
      </c>
      <c r="E633" s="1540"/>
      <c r="F633" s="1540"/>
      <c r="G633" s="1540"/>
      <c r="H633" s="1540"/>
      <c r="I633" s="1540"/>
      <c r="J633" s="1541"/>
      <c r="K633" s="363">
        <v>74</v>
      </c>
      <c r="L633" s="849">
        <v>2959.84</v>
      </c>
    </row>
    <row r="634" spans="1:12">
      <c r="A634" s="1532"/>
      <c r="B634" s="387"/>
      <c r="C634" s="387"/>
      <c r="D634" s="388"/>
      <c r="E634" s="388"/>
      <c r="F634" s="388"/>
      <c r="G634" s="388"/>
      <c r="H634" s="388"/>
      <c r="I634" s="388"/>
      <c r="J634" s="1251"/>
      <c r="K634" s="363"/>
      <c r="L634" s="849"/>
    </row>
    <row r="635" spans="1:12">
      <c r="A635" s="1531" t="s">
        <v>480</v>
      </c>
      <c r="B635" s="387" t="s">
        <v>841</v>
      </c>
      <c r="C635" s="416" t="s">
        <v>449</v>
      </c>
      <c r="D635" s="1533" t="s">
        <v>723</v>
      </c>
      <c r="E635" s="1533"/>
      <c r="F635" s="1533"/>
      <c r="G635" s="1533"/>
      <c r="H635" s="1534"/>
      <c r="I635" s="1534"/>
      <c r="J635" s="1535"/>
      <c r="K635" s="363">
        <v>60</v>
      </c>
      <c r="L635" s="849">
        <v>9359.99</v>
      </c>
    </row>
    <row r="636" spans="1:12">
      <c r="A636" s="1531"/>
      <c r="B636" s="387" t="s">
        <v>841</v>
      </c>
      <c r="C636" s="416" t="s">
        <v>449</v>
      </c>
      <c r="D636" s="1220"/>
      <c r="E636" s="1220"/>
      <c r="F636" s="1220"/>
      <c r="G636" s="1220"/>
      <c r="H636" s="1542" t="s">
        <v>853</v>
      </c>
      <c r="I636" s="1543"/>
      <c r="J636" s="1543"/>
      <c r="K636" s="363">
        <v>39</v>
      </c>
      <c r="L636" s="849">
        <v>3900.32</v>
      </c>
    </row>
    <row r="637" spans="1:12">
      <c r="A637" s="1531"/>
      <c r="B637" s="387"/>
      <c r="C637" s="387"/>
      <c r="D637" s="1536"/>
      <c r="E637" s="1537"/>
      <c r="F637" s="1537"/>
      <c r="G637" s="1537"/>
      <c r="H637" s="1538"/>
      <c r="I637" s="1538"/>
      <c r="J637" s="1539"/>
      <c r="K637" s="363"/>
      <c r="L637" s="849"/>
    </row>
    <row r="638" spans="1:12">
      <c r="A638" s="1532"/>
      <c r="B638" s="387"/>
      <c r="C638" s="387"/>
      <c r="D638" s="388"/>
      <c r="E638" s="388"/>
      <c r="F638" s="388"/>
      <c r="G638" s="388"/>
      <c r="H638" s="388"/>
      <c r="I638" s="388"/>
      <c r="J638" s="1251"/>
      <c r="K638" s="363"/>
      <c r="L638" s="849"/>
    </row>
    <row r="640" spans="1:12" ht="25.5" customHeight="1">
      <c r="A640" s="1546" t="s">
        <v>854</v>
      </c>
      <c r="B640" s="1546"/>
      <c r="C640" s="1546"/>
      <c r="D640" s="1546"/>
      <c r="E640" s="1546"/>
      <c r="F640" s="1546"/>
      <c r="G640" s="1546"/>
      <c r="H640" s="1546"/>
      <c r="I640" s="1546"/>
      <c r="J640" s="1546"/>
      <c r="K640" s="1546"/>
      <c r="L640" s="1546"/>
    </row>
    <row r="641" spans="1:12" ht="31.5">
      <c r="A641" s="391" t="s">
        <v>441</v>
      </c>
      <c r="B641" s="392" t="s">
        <v>442</v>
      </c>
      <c r="C641" s="392" t="s">
        <v>443</v>
      </c>
      <c r="D641" s="392" t="s">
        <v>444</v>
      </c>
      <c r="E641" s="392" t="s">
        <v>41</v>
      </c>
      <c r="F641" s="392" t="s">
        <v>42</v>
      </c>
      <c r="G641" s="392" t="s">
        <v>43</v>
      </c>
      <c r="H641" s="392" t="s">
        <v>44</v>
      </c>
      <c r="I641" s="392" t="s">
        <v>45</v>
      </c>
      <c r="J641" s="935" t="s">
        <v>46</v>
      </c>
      <c r="K641" s="1240" t="s">
        <v>51</v>
      </c>
      <c r="L641" s="1240" t="s">
        <v>684</v>
      </c>
    </row>
    <row r="642" spans="1:12">
      <c r="A642" s="1531" t="s">
        <v>445</v>
      </c>
      <c r="B642" s="387"/>
      <c r="C642" s="387"/>
      <c r="D642" s="1549"/>
      <c r="E642" s="1538"/>
      <c r="F642" s="1538"/>
      <c r="G642" s="1538"/>
      <c r="H642" s="1538"/>
      <c r="I642" s="1538"/>
      <c r="J642" s="1538"/>
      <c r="K642" s="363"/>
      <c r="L642" s="849"/>
    </row>
    <row r="643" spans="1:12">
      <c r="A643" s="1531"/>
      <c r="B643" s="387"/>
      <c r="C643" s="387"/>
      <c r="D643" s="1549"/>
      <c r="E643" s="1538"/>
      <c r="F643" s="1538"/>
      <c r="G643" s="1538"/>
      <c r="H643" s="1538"/>
      <c r="I643" s="1538"/>
      <c r="J643" s="1538"/>
      <c r="K643" s="363"/>
      <c r="L643" s="849"/>
    </row>
    <row r="644" spans="1:12">
      <c r="A644" s="1531"/>
      <c r="B644" s="387"/>
      <c r="C644" s="387"/>
      <c r="D644" s="1549"/>
      <c r="E644" s="1538"/>
      <c r="F644" s="1538"/>
      <c r="G644" s="1538"/>
      <c r="H644" s="1538"/>
      <c r="I644" s="1538"/>
      <c r="J644" s="1538"/>
      <c r="K644" s="363"/>
      <c r="L644" s="849"/>
    </row>
    <row r="645" spans="1:12">
      <c r="A645" s="1532"/>
      <c r="B645" s="387"/>
      <c r="C645" s="387"/>
      <c r="D645" s="1549"/>
      <c r="E645" s="1538"/>
      <c r="F645" s="1538"/>
      <c r="G645" s="1538"/>
      <c r="H645" s="1538"/>
      <c r="I645" s="1538"/>
      <c r="J645" s="1538"/>
      <c r="K645" s="363"/>
      <c r="L645" s="849"/>
    </row>
    <row r="646" spans="1:12">
      <c r="A646" s="1531" t="s">
        <v>453</v>
      </c>
      <c r="B646" s="387" t="s">
        <v>487</v>
      </c>
      <c r="C646" s="642" t="s">
        <v>454</v>
      </c>
      <c r="D646" s="1554" t="s">
        <v>311</v>
      </c>
      <c r="E646" s="1555"/>
      <c r="F646" s="1555"/>
      <c r="G646" s="1555"/>
      <c r="H646" s="1555"/>
      <c r="I646" s="1555"/>
      <c r="J646" s="1555"/>
      <c r="K646" s="363">
        <v>17</v>
      </c>
      <c r="L646" s="894">
        <v>833</v>
      </c>
    </row>
    <row r="647" spans="1:12">
      <c r="A647" s="1531"/>
      <c r="B647" s="416" t="s">
        <v>487</v>
      </c>
      <c r="C647" s="642" t="s">
        <v>454</v>
      </c>
      <c r="D647" s="1554" t="s">
        <v>855</v>
      </c>
      <c r="E647" s="1555"/>
      <c r="F647" s="1555"/>
      <c r="G647" s="1555"/>
      <c r="H647" s="1555"/>
      <c r="I647" s="1555"/>
      <c r="J647" s="1555"/>
      <c r="K647" s="363">
        <v>66</v>
      </c>
      <c r="L647" s="894">
        <v>6534</v>
      </c>
    </row>
    <row r="648" spans="1:12">
      <c r="A648" s="1531"/>
      <c r="B648" s="387" t="s">
        <v>487</v>
      </c>
      <c r="C648" s="480" t="s">
        <v>454</v>
      </c>
      <c r="D648" s="1554" t="s">
        <v>856</v>
      </c>
      <c r="E648" s="1555"/>
      <c r="F648" s="1555"/>
      <c r="G648" s="1555"/>
      <c r="H648" s="1555"/>
      <c r="I648" s="1555"/>
      <c r="J648" s="1555"/>
      <c r="K648" s="363">
        <v>25</v>
      </c>
      <c r="L648" s="894">
        <v>1975</v>
      </c>
    </row>
    <row r="649" spans="1:12" ht="15.75">
      <c r="A649" s="1532"/>
      <c r="B649" s="416" t="s">
        <v>487</v>
      </c>
      <c r="C649" s="1226" t="s">
        <v>454</v>
      </c>
      <c r="D649" s="1555" t="s">
        <v>842</v>
      </c>
      <c r="E649" s="1555"/>
      <c r="F649" s="1555"/>
      <c r="G649" s="1555"/>
      <c r="H649" s="1555"/>
      <c r="I649" s="1555"/>
      <c r="J649" s="1555"/>
      <c r="K649" s="363">
        <v>377</v>
      </c>
      <c r="L649" s="894">
        <v>5655</v>
      </c>
    </row>
    <row r="650" spans="1:12">
      <c r="A650" s="1531" t="s">
        <v>458</v>
      </c>
      <c r="B650" s="387" t="s">
        <v>467</v>
      </c>
      <c r="C650" s="387" t="s">
        <v>449</v>
      </c>
      <c r="D650" s="1549" t="s">
        <v>857</v>
      </c>
      <c r="E650" s="1538"/>
      <c r="F650" s="1538"/>
      <c r="G650" s="1538"/>
      <c r="H650" s="1538"/>
      <c r="I650" s="1538"/>
      <c r="J650" s="1538"/>
      <c r="K650" s="363">
        <v>47</v>
      </c>
      <c r="L650" s="363">
        <v>2349.5300000000002</v>
      </c>
    </row>
    <row r="651" spans="1:12">
      <c r="A651" s="1531"/>
      <c r="B651" s="387" t="s">
        <v>467</v>
      </c>
      <c r="C651" s="387" t="s">
        <v>449</v>
      </c>
      <c r="D651" s="1549" t="s">
        <v>858</v>
      </c>
      <c r="E651" s="1538"/>
      <c r="F651" s="1538"/>
      <c r="G651" s="1538"/>
      <c r="H651" s="1538"/>
      <c r="I651" s="1538"/>
      <c r="J651" s="1538"/>
      <c r="K651" s="363">
        <v>303</v>
      </c>
      <c r="L651" s="363">
        <v>15146.97</v>
      </c>
    </row>
    <row r="652" spans="1:12">
      <c r="A652" s="1531"/>
      <c r="B652" s="387" t="s">
        <v>487</v>
      </c>
      <c r="C652" s="387" t="s">
        <v>449</v>
      </c>
      <c r="D652" s="1549" t="s">
        <v>859</v>
      </c>
      <c r="E652" s="1538"/>
      <c r="F652" s="1538"/>
      <c r="G652" s="1538"/>
      <c r="H652" s="1538"/>
      <c r="I652" s="1538"/>
      <c r="J652" s="1538"/>
      <c r="K652" s="363" t="s">
        <v>69</v>
      </c>
      <c r="L652" s="363" t="s">
        <v>69</v>
      </c>
    </row>
    <row r="653" spans="1:12">
      <c r="A653" s="1532"/>
      <c r="B653" s="387"/>
      <c r="C653" s="387"/>
      <c r="D653" s="388"/>
      <c r="E653" s="388"/>
      <c r="F653" s="388"/>
      <c r="G653" s="388"/>
      <c r="H653" s="388"/>
      <c r="I653" s="388"/>
      <c r="J653" s="1251"/>
      <c r="K653" s="363"/>
      <c r="L653" s="363"/>
    </row>
    <row r="654" spans="1:12" ht="26.25" customHeight="1">
      <c r="A654" s="1550" t="s">
        <v>465</v>
      </c>
      <c r="B654" s="387"/>
      <c r="C654" s="387" t="s">
        <v>449</v>
      </c>
      <c r="D654" s="1549" t="s">
        <v>692</v>
      </c>
      <c r="E654" s="1538"/>
      <c r="F654" s="1538"/>
      <c r="G654" s="1538"/>
      <c r="H654" s="1538"/>
      <c r="I654" s="1538"/>
      <c r="J654" s="1538"/>
      <c r="K654" s="363">
        <v>1</v>
      </c>
      <c r="L654" s="363" t="s">
        <v>69</v>
      </c>
    </row>
    <row r="655" spans="1:12" ht="27" customHeight="1">
      <c r="A655" s="1550"/>
      <c r="B655" s="387"/>
      <c r="C655" s="387" t="s">
        <v>449</v>
      </c>
      <c r="D655" s="1549" t="s">
        <v>693</v>
      </c>
      <c r="E655" s="1538"/>
      <c r="F655" s="1538"/>
      <c r="G655" s="1538"/>
      <c r="H655" s="1538"/>
      <c r="I655" s="1538"/>
      <c r="J655" s="1538"/>
      <c r="K655" s="363">
        <v>5</v>
      </c>
      <c r="L655" s="363" t="s">
        <v>69</v>
      </c>
    </row>
    <row r="656" spans="1:12">
      <c r="A656" s="1550"/>
      <c r="B656" s="387"/>
      <c r="C656" s="387"/>
      <c r="D656" s="1549"/>
      <c r="E656" s="1538"/>
      <c r="F656" s="1538"/>
      <c r="G656" s="1538"/>
      <c r="H656" s="1538"/>
      <c r="I656" s="1538"/>
      <c r="J656" s="1538"/>
      <c r="K656" s="363"/>
      <c r="L656" s="363"/>
    </row>
    <row r="657" spans="1:12">
      <c r="A657" s="1550"/>
      <c r="B657" s="387"/>
      <c r="C657" s="387"/>
      <c r="D657" s="388"/>
      <c r="E657" s="388"/>
      <c r="F657" s="388"/>
      <c r="G657" s="388"/>
      <c r="H657" s="388"/>
      <c r="I657" s="388"/>
      <c r="J657" s="1251"/>
      <c r="K657" s="363"/>
      <c r="L657" s="363"/>
    </row>
    <row r="658" spans="1:12" ht="30">
      <c r="A658" s="1531" t="s">
        <v>466</v>
      </c>
      <c r="B658" s="387" t="s">
        <v>467</v>
      </c>
      <c r="C658" s="387" t="s">
        <v>536</v>
      </c>
      <c r="D658" s="1549" t="s">
        <v>469</v>
      </c>
      <c r="E658" s="1538"/>
      <c r="F658" s="1538"/>
      <c r="G658" s="1538"/>
      <c r="H658" s="1538"/>
      <c r="I658" s="1538"/>
      <c r="J658" s="1538"/>
      <c r="K658" s="363" t="s">
        <v>69</v>
      </c>
      <c r="L658" s="363" t="s">
        <v>69</v>
      </c>
    </row>
    <row r="659" spans="1:12">
      <c r="A659" s="1531"/>
      <c r="B659" s="387"/>
      <c r="C659" s="387"/>
      <c r="D659" s="1549"/>
      <c r="E659" s="1538"/>
      <c r="F659" s="1538"/>
      <c r="G659" s="1538"/>
      <c r="H659" s="1538"/>
      <c r="I659" s="1538"/>
      <c r="J659" s="1538"/>
      <c r="K659" s="305"/>
      <c r="L659" s="363"/>
    </row>
    <row r="660" spans="1:12">
      <c r="A660" s="1531"/>
      <c r="B660" s="387"/>
      <c r="C660" s="387"/>
      <c r="D660" s="1549"/>
      <c r="E660" s="1538"/>
      <c r="F660" s="1538"/>
      <c r="G660" s="1538"/>
      <c r="H660" s="1538"/>
      <c r="I660" s="1538"/>
      <c r="J660" s="1538"/>
      <c r="K660" s="305"/>
      <c r="L660" s="363"/>
    </row>
    <row r="661" spans="1:12">
      <c r="A661" s="1532"/>
      <c r="B661" s="480"/>
      <c r="C661" s="480"/>
      <c r="D661" s="1551"/>
      <c r="E661" s="1552"/>
      <c r="F661" s="1552"/>
      <c r="G661" s="1552"/>
      <c r="H661" s="1552"/>
      <c r="I661" s="1552"/>
      <c r="J661" s="1552"/>
      <c r="K661" s="305"/>
      <c r="L661" s="363"/>
    </row>
    <row r="662" spans="1:12" ht="45">
      <c r="A662" s="1547" t="s">
        <v>470</v>
      </c>
      <c r="B662" s="685" t="s">
        <v>467</v>
      </c>
      <c r="C662" s="870" t="s">
        <v>449</v>
      </c>
      <c r="D662" s="1249" t="s">
        <v>747</v>
      </c>
      <c r="E662" s="1249" t="s">
        <v>860</v>
      </c>
      <c r="F662" s="1249" t="s">
        <v>749</v>
      </c>
      <c r="G662" s="1249" t="s">
        <v>750</v>
      </c>
      <c r="H662" s="1249" t="s">
        <v>751</v>
      </c>
      <c r="I662" s="1249" t="s">
        <v>752</v>
      </c>
      <c r="J662" s="1247" t="s">
        <v>753</v>
      </c>
      <c r="K662" s="363" t="s">
        <v>69</v>
      </c>
      <c r="L662" s="363" t="s">
        <v>69</v>
      </c>
    </row>
    <row r="663" spans="1:12">
      <c r="A663" s="1547"/>
      <c r="B663" s="880" t="s">
        <v>467</v>
      </c>
      <c r="C663" s="881" t="s">
        <v>449</v>
      </c>
      <c r="D663" s="980" t="s">
        <v>679</v>
      </c>
      <c r="E663" s="981" t="s">
        <v>679</v>
      </c>
      <c r="F663" s="1161" t="s">
        <v>679</v>
      </c>
      <c r="G663" s="1161" t="s">
        <v>679</v>
      </c>
      <c r="H663" s="1161" t="s">
        <v>679</v>
      </c>
      <c r="I663" s="1161" t="s">
        <v>679</v>
      </c>
      <c r="J663" s="1241" t="s">
        <v>679</v>
      </c>
      <c r="K663" s="363" t="s">
        <v>69</v>
      </c>
      <c r="L663" s="363" t="s">
        <v>69</v>
      </c>
    </row>
    <row r="664" spans="1:12">
      <c r="A664" s="1547"/>
      <c r="B664" s="687"/>
      <c r="C664" s="687"/>
      <c r="D664" s="1249"/>
      <c r="E664" s="1249"/>
      <c r="F664" s="1253"/>
      <c r="G664" s="1253"/>
      <c r="H664" s="1253"/>
      <c r="I664" s="1253"/>
      <c r="J664" s="937"/>
      <c r="K664" s="305"/>
      <c r="L664" s="363"/>
    </row>
    <row r="665" spans="1:12">
      <c r="A665" s="1548"/>
      <c r="B665" s="879"/>
      <c r="C665" s="871"/>
      <c r="D665" s="871"/>
      <c r="E665" s="1253"/>
      <c r="F665" s="1253"/>
      <c r="G665" s="1253"/>
      <c r="H665" s="1253"/>
      <c r="I665" s="1253"/>
      <c r="J665" s="937"/>
      <c r="K665" s="305"/>
      <c r="L665" s="849"/>
    </row>
    <row r="666" spans="1:12">
      <c r="A666" s="1531" t="s">
        <v>478</v>
      </c>
      <c r="B666" s="416"/>
      <c r="C666" s="879"/>
      <c r="D666" s="1535" t="s">
        <v>856</v>
      </c>
      <c r="E666" s="1540"/>
      <c r="F666" s="1540"/>
      <c r="G666" s="1540"/>
      <c r="H666" s="1540"/>
      <c r="I666" s="1540"/>
      <c r="J666" s="1540"/>
      <c r="K666" s="363">
        <v>80</v>
      </c>
      <c r="L666" s="854">
        <v>6321.01</v>
      </c>
    </row>
    <row r="667" spans="1:12">
      <c r="A667" s="1531"/>
      <c r="B667" s="387"/>
      <c r="C667" s="387"/>
      <c r="D667" s="1534" t="s">
        <v>861</v>
      </c>
      <c r="E667" s="1534"/>
      <c r="F667" s="1534"/>
      <c r="G667" s="1534"/>
      <c r="H667" s="1534"/>
      <c r="I667" s="1534"/>
      <c r="J667" s="1535"/>
      <c r="K667" s="363">
        <v>29</v>
      </c>
      <c r="L667" s="854">
        <v>579.85</v>
      </c>
    </row>
    <row r="668" spans="1:12">
      <c r="A668" s="1531"/>
      <c r="B668" s="387"/>
      <c r="C668" s="416"/>
      <c r="D668" s="1534" t="s">
        <v>852</v>
      </c>
      <c r="E668" s="1534"/>
      <c r="F668" s="1534"/>
      <c r="G668" s="1534"/>
      <c r="H668" s="1534"/>
      <c r="I668" s="1534"/>
      <c r="J668" s="1535"/>
      <c r="K668" s="363">
        <v>39</v>
      </c>
      <c r="L668" s="854">
        <v>1559.96</v>
      </c>
    </row>
    <row r="669" spans="1:12">
      <c r="A669" s="1532"/>
      <c r="B669" s="387"/>
      <c r="C669" s="416"/>
      <c r="D669" s="1249"/>
      <c r="E669" s="1249"/>
      <c r="F669" s="1249"/>
      <c r="G669" s="1249"/>
      <c r="H669" s="1249"/>
      <c r="I669" s="1249"/>
      <c r="J669" s="1247"/>
      <c r="K669" s="363"/>
      <c r="L669" s="854"/>
    </row>
    <row r="670" spans="1:12">
      <c r="A670" s="1531" t="s">
        <v>480</v>
      </c>
      <c r="B670" s="387" t="s">
        <v>520</v>
      </c>
      <c r="C670" s="416" t="s">
        <v>449</v>
      </c>
      <c r="D670" s="1534" t="s">
        <v>723</v>
      </c>
      <c r="E670" s="1534"/>
      <c r="F670" s="1534"/>
      <c r="G670" s="1534"/>
      <c r="H670" s="1534"/>
      <c r="I670" s="1534"/>
      <c r="J670" s="1535"/>
      <c r="K670" s="363">
        <v>64</v>
      </c>
      <c r="L670" s="854">
        <v>10808</v>
      </c>
    </row>
    <row r="671" spans="1:12">
      <c r="A671" s="1531"/>
      <c r="B671" s="387" t="s">
        <v>520</v>
      </c>
      <c r="C671" s="416" t="s">
        <v>449</v>
      </c>
      <c r="D671" s="1534" t="s">
        <v>862</v>
      </c>
      <c r="E671" s="1534"/>
      <c r="F671" s="1534"/>
      <c r="G671" s="1534"/>
      <c r="H671" s="1534"/>
      <c r="I671" s="1534"/>
      <c r="J671" s="1535"/>
      <c r="K671" s="363">
        <v>144</v>
      </c>
      <c r="L671" s="854">
        <v>3599.26</v>
      </c>
    </row>
    <row r="672" spans="1:12">
      <c r="A672" s="1531"/>
      <c r="B672" s="387" t="s">
        <v>487</v>
      </c>
      <c r="C672" s="416" t="s">
        <v>449</v>
      </c>
      <c r="D672" s="1534" t="s">
        <v>863</v>
      </c>
      <c r="E672" s="1534"/>
      <c r="F672" s="1534"/>
      <c r="G672" s="1534"/>
      <c r="H672" s="1534"/>
      <c r="I672" s="1534"/>
      <c r="J672" s="1535"/>
      <c r="K672" s="363">
        <v>116</v>
      </c>
      <c r="L672" s="854">
        <v>11600.91</v>
      </c>
    </row>
    <row r="673" spans="1:12">
      <c r="A673" s="1532"/>
      <c r="B673" s="387"/>
      <c r="C673" s="416"/>
      <c r="D673" s="1249"/>
      <c r="E673" s="1249"/>
      <c r="F673" s="1249"/>
      <c r="G673" s="1249"/>
      <c r="H673" s="1249"/>
      <c r="I673" s="1249"/>
      <c r="J673" s="1247"/>
      <c r="K673" s="363"/>
      <c r="L673" s="854"/>
    </row>
    <row r="676" spans="1:12" ht="25.5" customHeight="1">
      <c r="A676" s="1546" t="s">
        <v>864</v>
      </c>
      <c r="B676" s="1546"/>
      <c r="C676" s="1546"/>
      <c r="D676" s="1546"/>
      <c r="E676" s="1546"/>
      <c r="F676" s="1546"/>
      <c r="G676" s="1546"/>
      <c r="H676" s="1546"/>
      <c r="I676" s="1546"/>
      <c r="J676" s="1546"/>
      <c r="K676" s="1546"/>
      <c r="L676" s="1546"/>
    </row>
    <row r="677" spans="1:12" ht="31.5">
      <c r="A677" s="391" t="s">
        <v>441</v>
      </c>
      <c r="B677" s="392" t="s">
        <v>442</v>
      </c>
      <c r="C677" s="392" t="s">
        <v>443</v>
      </c>
      <c r="D677" s="392" t="s">
        <v>444</v>
      </c>
      <c r="E677" s="392" t="s">
        <v>41</v>
      </c>
      <c r="F677" s="392" t="s">
        <v>42</v>
      </c>
      <c r="G677" s="392" t="s">
        <v>43</v>
      </c>
      <c r="H677" s="392" t="s">
        <v>44</v>
      </c>
      <c r="I677" s="392" t="s">
        <v>45</v>
      </c>
      <c r="J677" s="935" t="s">
        <v>46</v>
      </c>
      <c r="K677" s="1240" t="s">
        <v>51</v>
      </c>
      <c r="L677" s="1240" t="s">
        <v>684</v>
      </c>
    </row>
    <row r="678" spans="1:12">
      <c r="A678" s="1531" t="s">
        <v>445</v>
      </c>
      <c r="B678" s="387" t="s">
        <v>487</v>
      </c>
      <c r="C678" s="387" t="s">
        <v>522</v>
      </c>
      <c r="D678" s="1549"/>
      <c r="E678" s="1538"/>
      <c r="F678" s="1538"/>
      <c r="G678" s="1538"/>
      <c r="H678" s="1538"/>
      <c r="I678" s="1538"/>
      <c r="J678" s="1538"/>
      <c r="K678" s="305"/>
      <c r="L678" s="853"/>
    </row>
    <row r="679" spans="1:12">
      <c r="A679" s="1531"/>
      <c r="B679" s="387" t="s">
        <v>487</v>
      </c>
      <c r="C679" s="387" t="s">
        <v>522</v>
      </c>
      <c r="D679" s="1549"/>
      <c r="E679" s="1538"/>
      <c r="F679" s="1538"/>
      <c r="G679" s="1538"/>
      <c r="H679" s="1538"/>
      <c r="I679" s="1538"/>
      <c r="J679" s="1538"/>
      <c r="K679" s="305"/>
      <c r="L679" s="853"/>
    </row>
    <row r="680" spans="1:12">
      <c r="A680" s="1531"/>
      <c r="B680" s="387" t="s">
        <v>487</v>
      </c>
      <c r="C680" s="387" t="s">
        <v>522</v>
      </c>
      <c r="D680" s="1549"/>
      <c r="E680" s="1538"/>
      <c r="F680" s="1538"/>
      <c r="G680" s="1538"/>
      <c r="H680" s="1538"/>
      <c r="I680" s="1538"/>
      <c r="J680" s="1538"/>
      <c r="K680" s="305"/>
      <c r="L680" s="853"/>
    </row>
    <row r="681" spans="1:12">
      <c r="A681" s="1532"/>
      <c r="B681" s="387"/>
      <c r="C681" s="387"/>
      <c r="D681" s="1549"/>
      <c r="E681" s="1538"/>
      <c r="F681" s="1538"/>
      <c r="G681" s="1538"/>
      <c r="H681" s="1538"/>
      <c r="I681" s="1538"/>
      <c r="J681" s="1538"/>
      <c r="K681" s="305"/>
      <c r="L681" s="849"/>
    </row>
    <row r="682" spans="1:12">
      <c r="A682" s="1531" t="s">
        <v>453</v>
      </c>
      <c r="B682" s="387" t="s">
        <v>487</v>
      </c>
      <c r="C682" s="642" t="s">
        <v>454</v>
      </c>
      <c r="D682" s="1554" t="s">
        <v>413</v>
      </c>
      <c r="E682" s="1555"/>
      <c r="F682" s="1555"/>
      <c r="G682" s="1555"/>
      <c r="H682" s="1555"/>
      <c r="I682" s="1555"/>
      <c r="J682" s="1555"/>
      <c r="K682" s="305">
        <v>191</v>
      </c>
      <c r="L682" s="850">
        <v>953</v>
      </c>
    </row>
    <row r="683" spans="1:12">
      <c r="A683" s="1531"/>
      <c r="B683" s="387" t="s">
        <v>487</v>
      </c>
      <c r="C683" s="642" t="s">
        <v>454</v>
      </c>
      <c r="D683" s="1554" t="s">
        <v>852</v>
      </c>
      <c r="E683" s="1555"/>
      <c r="F683" s="1555"/>
      <c r="G683" s="1555"/>
      <c r="H683" s="1555"/>
      <c r="I683" s="1555"/>
      <c r="J683" s="1555"/>
      <c r="K683" s="305">
        <v>21</v>
      </c>
      <c r="L683" s="850">
        <v>839</v>
      </c>
    </row>
    <row r="684" spans="1:12" ht="15" customHeight="1">
      <c r="A684" s="1531"/>
      <c r="B684" s="387" t="s">
        <v>487</v>
      </c>
      <c r="C684" s="480" t="s">
        <v>454</v>
      </c>
      <c r="D684" s="1554" t="s">
        <v>865</v>
      </c>
      <c r="E684" s="1555"/>
      <c r="F684" s="1555"/>
      <c r="G684" s="1555"/>
      <c r="H684" s="1555"/>
      <c r="I684" s="1555"/>
      <c r="J684" s="1555"/>
      <c r="K684" s="305"/>
      <c r="L684" s="849"/>
    </row>
    <row r="685" spans="1:12" ht="15.75">
      <c r="A685" s="1532"/>
      <c r="B685" s="387" t="s">
        <v>487</v>
      </c>
      <c r="C685" s="1226" t="s">
        <v>454</v>
      </c>
      <c r="D685" s="1555"/>
      <c r="E685" s="1555"/>
      <c r="F685" s="1555"/>
      <c r="G685" s="1555"/>
      <c r="H685" s="1555"/>
      <c r="I685" s="1555"/>
      <c r="J685" s="1555"/>
      <c r="K685" s="305"/>
      <c r="L685" s="849"/>
    </row>
    <row r="686" spans="1:12" ht="15" customHeight="1">
      <c r="A686" s="1531" t="s">
        <v>458</v>
      </c>
      <c r="B686" s="387" t="s">
        <v>487</v>
      </c>
      <c r="C686" s="271" t="s">
        <v>59</v>
      </c>
      <c r="D686" s="1549" t="s">
        <v>866</v>
      </c>
      <c r="E686" s="1538"/>
      <c r="F686" s="1538"/>
      <c r="G686" s="1538"/>
      <c r="H686" s="1538"/>
      <c r="I686" s="1538"/>
      <c r="J686" s="1538"/>
      <c r="K686" s="305">
        <v>71</v>
      </c>
      <c r="L686" s="849">
        <v>1419.29</v>
      </c>
    </row>
    <row r="687" spans="1:12" ht="15" customHeight="1">
      <c r="A687" s="1531"/>
      <c r="B687" s="387" t="s">
        <v>487</v>
      </c>
      <c r="C687" s="387" t="s">
        <v>59</v>
      </c>
      <c r="D687" s="1549" t="s">
        <v>867</v>
      </c>
      <c r="E687" s="1538"/>
      <c r="F687" s="1538"/>
      <c r="G687" s="1538"/>
      <c r="H687" s="1538"/>
      <c r="I687" s="1538"/>
      <c r="J687" s="1538"/>
      <c r="K687" s="305"/>
      <c r="L687" s="849"/>
    </row>
    <row r="688" spans="1:12" ht="15" customHeight="1">
      <c r="A688" s="1531"/>
      <c r="B688" s="387" t="s">
        <v>487</v>
      </c>
      <c r="C688" s="387" t="s">
        <v>59</v>
      </c>
      <c r="D688" s="1549" t="s">
        <v>868</v>
      </c>
      <c r="E688" s="1538"/>
      <c r="F688" s="1538"/>
      <c r="G688" s="1538"/>
      <c r="H688" s="1538"/>
      <c r="I688" s="1538"/>
      <c r="J688" s="1538"/>
      <c r="K688" s="305"/>
      <c r="L688" s="849"/>
    </row>
    <row r="689" spans="1:12">
      <c r="A689" s="1532"/>
      <c r="B689" s="387"/>
      <c r="C689" s="387"/>
      <c r="D689" s="1549" t="s">
        <v>869</v>
      </c>
      <c r="E689" s="1538"/>
      <c r="F689" s="1538"/>
      <c r="G689" s="1538"/>
      <c r="H689" s="1538"/>
      <c r="I689" s="1538"/>
      <c r="J689" s="1539"/>
      <c r="K689" s="305">
        <v>54</v>
      </c>
      <c r="L689" s="849"/>
    </row>
    <row r="690" spans="1:12" ht="25.5" customHeight="1">
      <c r="A690" s="1550" t="s">
        <v>465</v>
      </c>
      <c r="B690" s="387"/>
      <c r="C690" s="387" t="s">
        <v>449</v>
      </c>
      <c r="D690" s="1549" t="s">
        <v>692</v>
      </c>
      <c r="E690" s="1538"/>
      <c r="F690" s="1538"/>
      <c r="G690" s="1538"/>
      <c r="H690" s="1538"/>
      <c r="I690" s="1538"/>
      <c r="J690" s="1538"/>
      <c r="K690" s="305">
        <v>1</v>
      </c>
      <c r="L690" s="849"/>
    </row>
    <row r="691" spans="1:12" ht="27" customHeight="1">
      <c r="A691" s="1550"/>
      <c r="B691" s="387"/>
      <c r="C691" s="387" t="s">
        <v>449</v>
      </c>
      <c r="D691" s="1549" t="s">
        <v>693</v>
      </c>
      <c r="E691" s="1538"/>
      <c r="F691" s="1538"/>
      <c r="G691" s="1538"/>
      <c r="H691" s="1538"/>
      <c r="I691" s="1538"/>
      <c r="J691" s="1538"/>
      <c r="K691" s="305">
        <v>5</v>
      </c>
      <c r="L691" s="849"/>
    </row>
    <row r="692" spans="1:12">
      <c r="A692" s="1550"/>
      <c r="B692" s="387"/>
      <c r="C692" s="387"/>
      <c r="D692" s="1549"/>
      <c r="E692" s="1538"/>
      <c r="F692" s="1538"/>
      <c r="G692" s="1538"/>
      <c r="H692" s="1538"/>
      <c r="I692" s="1538"/>
      <c r="J692" s="1538"/>
      <c r="K692" s="305"/>
      <c r="L692" s="849"/>
    </row>
    <row r="693" spans="1:12">
      <c r="A693" s="1550"/>
      <c r="B693" s="387"/>
      <c r="C693" s="387"/>
      <c r="D693" s="388"/>
      <c r="E693" s="388"/>
      <c r="F693" s="388"/>
      <c r="G693" s="388" t="s">
        <v>870</v>
      </c>
      <c r="H693" s="388"/>
      <c r="I693" s="388"/>
      <c r="J693" s="1251"/>
      <c r="K693" s="305"/>
      <c r="L693" s="849"/>
    </row>
    <row r="694" spans="1:12">
      <c r="A694" s="1531" t="s">
        <v>466</v>
      </c>
      <c r="B694" s="387"/>
      <c r="C694" s="387"/>
      <c r="D694" s="1549"/>
      <c r="E694" s="1538"/>
      <c r="F694" s="1538"/>
      <c r="G694" s="1538"/>
      <c r="H694" s="1538"/>
      <c r="I694" s="1538"/>
      <c r="J694" s="1538"/>
      <c r="K694" s="305"/>
      <c r="L694" s="849"/>
    </row>
    <row r="695" spans="1:12">
      <c r="A695" s="1531"/>
      <c r="B695" s="387"/>
      <c r="C695" s="387"/>
      <c r="D695" s="1549"/>
      <c r="E695" s="1538"/>
      <c r="F695" s="1538"/>
      <c r="G695" s="1538"/>
      <c r="H695" s="1538"/>
      <c r="I695" s="1538"/>
      <c r="J695" s="1538"/>
      <c r="K695" s="305"/>
      <c r="L695" s="849"/>
    </row>
    <row r="696" spans="1:12">
      <c r="A696" s="1531"/>
      <c r="B696" s="387"/>
      <c r="C696" s="387"/>
      <c r="D696" s="1549"/>
      <c r="E696" s="1538"/>
      <c r="F696" s="1538"/>
      <c r="G696" s="1538"/>
      <c r="H696" s="1538"/>
      <c r="I696" s="1538"/>
      <c r="J696" s="1538"/>
      <c r="K696" s="305"/>
      <c r="L696" s="849"/>
    </row>
    <row r="697" spans="1:12">
      <c r="A697" s="1532"/>
      <c r="B697" s="480"/>
      <c r="C697" s="480"/>
      <c r="D697" s="1551"/>
      <c r="E697" s="1552"/>
      <c r="F697" s="1552"/>
      <c r="G697" s="1552"/>
      <c r="H697" s="1552"/>
      <c r="I697" s="1552"/>
      <c r="J697" s="1552"/>
      <c r="K697" s="305"/>
      <c r="L697" s="849"/>
    </row>
    <row r="698" spans="1:12" ht="52.5" customHeight="1">
      <c r="A698" s="1547" t="s">
        <v>470</v>
      </c>
      <c r="B698" s="685" t="s">
        <v>467</v>
      </c>
      <c r="C698" s="870" t="s">
        <v>449</v>
      </c>
      <c r="D698" s="982" t="s">
        <v>766</v>
      </c>
      <c r="E698" s="982" t="s">
        <v>748</v>
      </c>
      <c r="F698" s="1022" t="s">
        <v>749</v>
      </c>
      <c r="G698" s="1022" t="s">
        <v>767</v>
      </c>
      <c r="H698" s="1022" t="s">
        <v>871</v>
      </c>
      <c r="I698" s="1022" t="s">
        <v>752</v>
      </c>
      <c r="J698" s="1022" t="s">
        <v>753</v>
      </c>
      <c r="K698" s="979"/>
      <c r="L698" s="849"/>
    </row>
    <row r="699" spans="1:12">
      <c r="A699" s="1547"/>
      <c r="B699" s="880" t="s">
        <v>467</v>
      </c>
      <c r="C699" s="881" t="s">
        <v>449</v>
      </c>
      <c r="D699" s="980" t="s">
        <v>679</v>
      </c>
      <c r="E699" s="981" t="s">
        <v>679</v>
      </c>
      <c r="F699" s="1023" t="s">
        <v>679</v>
      </c>
      <c r="G699" s="1023" t="s">
        <v>679</v>
      </c>
      <c r="H699" s="1023" t="s">
        <v>679</v>
      </c>
      <c r="I699" s="1023" t="s">
        <v>679</v>
      </c>
      <c r="J699" s="1023" t="s">
        <v>679</v>
      </c>
      <c r="K699" s="979"/>
      <c r="L699" s="849"/>
    </row>
    <row r="700" spans="1:12">
      <c r="A700" s="1547"/>
      <c r="B700" s="687"/>
      <c r="C700" s="687"/>
      <c r="D700" s="1249"/>
      <c r="E700" s="1249"/>
      <c r="F700" s="1253"/>
      <c r="G700" s="1253"/>
      <c r="H700" s="1253"/>
      <c r="I700" s="1253"/>
      <c r="J700" s="937"/>
      <c r="K700" s="305" t="s">
        <v>872</v>
      </c>
      <c r="L700" s="849"/>
    </row>
    <row r="701" spans="1:12">
      <c r="A701" s="1548"/>
      <c r="B701" s="879"/>
      <c r="C701" s="871"/>
      <c r="D701" s="871"/>
      <c r="E701" s="1253"/>
      <c r="F701" s="1253"/>
      <c r="G701" s="1253"/>
      <c r="H701" s="1253"/>
      <c r="I701" s="1253"/>
      <c r="J701" s="937"/>
      <c r="K701" s="305"/>
      <c r="L701" s="849"/>
    </row>
    <row r="702" spans="1:12" ht="15" customHeight="1">
      <c r="A702" s="1531" t="s">
        <v>478</v>
      </c>
      <c r="B702" s="416" t="s">
        <v>520</v>
      </c>
      <c r="C702" s="879" t="s">
        <v>687</v>
      </c>
      <c r="D702" s="1534" t="s">
        <v>861</v>
      </c>
      <c r="E702" s="1534"/>
      <c r="F702" s="1534"/>
      <c r="G702" s="1534"/>
      <c r="H702" s="1534"/>
      <c r="I702" s="1534"/>
      <c r="J702" s="1535"/>
      <c r="K702" s="305">
        <v>67</v>
      </c>
      <c r="L702" s="849">
        <v>1339.67</v>
      </c>
    </row>
    <row r="703" spans="1:12" ht="30">
      <c r="A703" s="1531"/>
      <c r="B703" s="387" t="s">
        <v>520</v>
      </c>
      <c r="C703" s="387" t="s">
        <v>873</v>
      </c>
      <c r="D703" s="1534" t="s">
        <v>852</v>
      </c>
      <c r="E703" s="1534"/>
      <c r="F703" s="1534"/>
      <c r="G703" s="1534"/>
      <c r="H703" s="1534"/>
      <c r="I703" s="1534"/>
      <c r="J703" s="1535"/>
      <c r="K703" s="305">
        <v>77</v>
      </c>
      <c r="L703" s="363">
        <v>3079.87</v>
      </c>
    </row>
    <row r="704" spans="1:12" ht="15" customHeight="1">
      <c r="A704" s="1531"/>
      <c r="B704" s="387"/>
      <c r="C704" s="416"/>
      <c r="D704" s="1534" t="s">
        <v>874</v>
      </c>
      <c r="E704" s="1534"/>
      <c r="F704" s="1534"/>
      <c r="G704" s="1534"/>
      <c r="H704" s="1534"/>
      <c r="I704" s="1534"/>
      <c r="J704" s="1535"/>
      <c r="K704" s="305">
        <v>50</v>
      </c>
      <c r="L704" s="363">
        <v>1249.8399999999999</v>
      </c>
    </row>
    <row r="705" spans="1:12">
      <c r="A705" s="1532"/>
      <c r="B705" s="387"/>
      <c r="C705" s="416"/>
      <c r="D705" s="1249"/>
      <c r="E705" s="1249"/>
      <c r="F705" s="1249"/>
      <c r="G705" s="1249"/>
      <c r="H705" s="1249"/>
      <c r="I705" s="1249"/>
      <c r="J705" s="1247"/>
      <c r="K705" s="305"/>
      <c r="L705" s="849"/>
    </row>
    <row r="706" spans="1:12">
      <c r="A706" s="1531" t="s">
        <v>480</v>
      </c>
      <c r="B706" s="387" t="s">
        <v>520</v>
      </c>
      <c r="C706" s="416" t="s">
        <v>59</v>
      </c>
      <c r="D706" s="1534" t="s">
        <v>875</v>
      </c>
      <c r="E706" s="1534"/>
      <c r="F706" s="1534"/>
      <c r="G706" s="1534"/>
      <c r="H706" s="1534"/>
      <c r="I706" s="1534"/>
      <c r="J706" s="1535"/>
      <c r="K706" s="305">
        <v>221</v>
      </c>
      <c r="L706" s="849">
        <v>1102.79</v>
      </c>
    </row>
    <row r="707" spans="1:12" ht="15" customHeight="1">
      <c r="A707" s="1531"/>
      <c r="B707" s="387"/>
      <c r="C707" s="416"/>
      <c r="D707" s="1534"/>
      <c r="E707" s="1534"/>
      <c r="F707" s="1534"/>
      <c r="G707" s="1534"/>
      <c r="H707" s="1534"/>
      <c r="I707" s="1534"/>
      <c r="J707" s="1535"/>
      <c r="K707" s="305"/>
      <c r="L707" s="849"/>
    </row>
    <row r="708" spans="1:12" ht="15" customHeight="1">
      <c r="A708" s="1531"/>
      <c r="B708" s="387"/>
      <c r="C708" s="416"/>
      <c r="D708" s="1534"/>
      <c r="E708" s="1534"/>
      <c r="F708" s="1534"/>
      <c r="G708" s="1534"/>
      <c r="H708" s="1534"/>
      <c r="I708" s="1534"/>
      <c r="J708" s="1535"/>
      <c r="K708" s="305"/>
      <c r="L708" s="849"/>
    </row>
    <row r="709" spans="1:12">
      <c r="A709" s="1532"/>
      <c r="B709" s="387"/>
      <c r="C709" s="416"/>
      <c r="D709" s="1249"/>
      <c r="E709" s="1249"/>
      <c r="F709" s="1249"/>
      <c r="G709" s="1249"/>
      <c r="H709" s="1249"/>
      <c r="I709" s="1249"/>
      <c r="J709" s="1247"/>
      <c r="K709" s="305"/>
      <c r="L709" s="849"/>
    </row>
    <row r="713" spans="1:12" ht="25.5">
      <c r="A713" s="1546" t="s">
        <v>876</v>
      </c>
      <c r="B713" s="1546"/>
      <c r="C713" s="1546"/>
      <c r="D713" s="1546"/>
      <c r="E713" s="1546"/>
      <c r="F713" s="1546"/>
      <c r="G713" s="1546"/>
      <c r="H713" s="1546"/>
      <c r="I713" s="1546"/>
      <c r="J713" s="1546"/>
      <c r="K713" s="1546"/>
      <c r="L713" s="1546"/>
    </row>
    <row r="714" spans="1:12" ht="31.5">
      <c r="A714" s="391" t="s">
        <v>441</v>
      </c>
      <c r="B714" s="392" t="s">
        <v>442</v>
      </c>
      <c r="C714" s="392" t="s">
        <v>443</v>
      </c>
      <c r="D714" s="392" t="s">
        <v>444</v>
      </c>
      <c r="E714" s="392" t="s">
        <v>41</v>
      </c>
      <c r="F714" s="392" t="s">
        <v>42</v>
      </c>
      <c r="G714" s="392" t="s">
        <v>43</v>
      </c>
      <c r="H714" s="392" t="s">
        <v>44</v>
      </c>
      <c r="I714" s="392" t="s">
        <v>45</v>
      </c>
      <c r="J714" s="935" t="s">
        <v>46</v>
      </c>
      <c r="K714" s="1240" t="s">
        <v>51</v>
      </c>
      <c r="L714" s="1240" t="s">
        <v>684</v>
      </c>
    </row>
    <row r="715" spans="1:12">
      <c r="A715" s="1531" t="s">
        <v>445</v>
      </c>
      <c r="B715" s="387" t="s">
        <v>487</v>
      </c>
      <c r="C715" s="387" t="s">
        <v>522</v>
      </c>
      <c r="D715" s="1549" t="s">
        <v>877</v>
      </c>
      <c r="E715" s="1538"/>
      <c r="F715" s="1538"/>
      <c r="G715" s="1538"/>
      <c r="H715" s="1538"/>
      <c r="I715" s="1538"/>
      <c r="J715" s="1538"/>
      <c r="K715" s="305">
        <v>292</v>
      </c>
      <c r="L715" s="853">
        <v>8110.42</v>
      </c>
    </row>
    <row r="716" spans="1:12">
      <c r="A716" s="1531"/>
      <c r="B716" s="387" t="s">
        <v>487</v>
      </c>
      <c r="C716" s="387" t="s">
        <v>522</v>
      </c>
      <c r="D716" s="1549" t="s">
        <v>615</v>
      </c>
      <c r="E716" s="1538"/>
      <c r="F716" s="1538"/>
      <c r="G716" s="1538"/>
      <c r="H716" s="1538"/>
      <c r="I716" s="1538"/>
      <c r="J716" s="1538"/>
      <c r="K716" s="305">
        <v>71</v>
      </c>
      <c r="L716" s="853">
        <v>2839.89</v>
      </c>
    </row>
    <row r="717" spans="1:12">
      <c r="A717" s="1531"/>
      <c r="B717" s="387" t="s">
        <v>487</v>
      </c>
      <c r="C717" s="387" t="s">
        <v>522</v>
      </c>
      <c r="D717" s="1549" t="s">
        <v>878</v>
      </c>
      <c r="E717" s="1538"/>
      <c r="F717" s="1538"/>
      <c r="G717" s="1538"/>
      <c r="H717" s="1538"/>
      <c r="I717" s="1538"/>
      <c r="J717" s="1538"/>
      <c r="K717" s="305">
        <v>181</v>
      </c>
      <c r="L717" s="853">
        <v>1802.52</v>
      </c>
    </row>
    <row r="718" spans="1:12">
      <c r="A718" s="1532"/>
      <c r="B718" s="387"/>
      <c r="C718" s="387"/>
      <c r="D718" s="1549"/>
      <c r="E718" s="1538"/>
      <c r="F718" s="1538"/>
      <c r="G718" s="1538"/>
      <c r="H718" s="1538"/>
      <c r="I718" s="1538"/>
      <c r="J718" s="1538"/>
      <c r="K718" s="305"/>
      <c r="L718" s="849"/>
    </row>
    <row r="719" spans="1:12">
      <c r="A719" s="1531" t="s">
        <v>453</v>
      </c>
      <c r="B719" s="387" t="s">
        <v>487</v>
      </c>
      <c r="C719" s="642" t="s">
        <v>526</v>
      </c>
      <c r="D719" s="1554" t="s">
        <v>852</v>
      </c>
      <c r="E719" s="1555"/>
      <c r="F719" s="1555"/>
      <c r="G719" s="1555"/>
      <c r="H719" s="1555"/>
      <c r="I719" s="1555"/>
      <c r="J719" s="1555"/>
      <c r="K719" s="305">
        <v>12</v>
      </c>
      <c r="L719" s="850">
        <v>479.88</v>
      </c>
    </row>
    <row r="720" spans="1:12">
      <c r="A720" s="1531"/>
      <c r="B720" s="387" t="s">
        <v>487</v>
      </c>
      <c r="C720" s="642" t="s">
        <v>526</v>
      </c>
      <c r="D720" s="1587" t="s">
        <v>874</v>
      </c>
      <c r="E720" s="1555"/>
      <c r="F720" s="1555"/>
      <c r="G720" s="1555"/>
      <c r="H720" s="1555"/>
      <c r="I720" s="1555"/>
      <c r="J720" s="1555"/>
      <c r="K720" s="305">
        <v>16</v>
      </c>
      <c r="L720" s="850">
        <v>399.84</v>
      </c>
    </row>
    <row r="721" spans="1:12">
      <c r="A721" s="1531"/>
      <c r="B721" s="387" t="s">
        <v>48</v>
      </c>
      <c r="C721" s="480" t="s">
        <v>526</v>
      </c>
      <c r="D721" s="1554" t="s">
        <v>290</v>
      </c>
      <c r="E721" s="1555"/>
      <c r="F721" s="1555"/>
      <c r="G721" s="1555"/>
      <c r="H721" s="1555"/>
      <c r="I721" s="1555"/>
      <c r="J721" s="1555"/>
      <c r="K721" s="305">
        <v>145</v>
      </c>
      <c r="L721" s="849">
        <v>4350</v>
      </c>
    </row>
    <row r="722" spans="1:12" ht="15.75">
      <c r="A722" s="1532"/>
      <c r="B722" s="387" t="s">
        <v>48</v>
      </c>
      <c r="C722" s="1299" t="s">
        <v>526</v>
      </c>
      <c r="D722" s="1587">
        <v>9.99</v>
      </c>
      <c r="E722" s="1555"/>
      <c r="F722" s="1555"/>
      <c r="G722" s="1555"/>
      <c r="H722" s="1555"/>
      <c r="I722" s="1555"/>
      <c r="J722" s="1555"/>
      <c r="K722" s="305">
        <v>403</v>
      </c>
      <c r="L722" s="849">
        <v>4025.97</v>
      </c>
    </row>
    <row r="723" spans="1:12">
      <c r="A723" s="1531" t="s">
        <v>458</v>
      </c>
      <c r="B723" s="387"/>
      <c r="C723" s="305"/>
      <c r="D723" s="1538"/>
      <c r="E723" s="1538"/>
      <c r="F723" s="1538"/>
      <c r="G723" s="1538"/>
      <c r="H723" s="1538"/>
      <c r="I723" s="1538"/>
      <c r="J723" s="1538"/>
      <c r="K723" s="305"/>
      <c r="L723" s="849"/>
    </row>
    <row r="724" spans="1:12">
      <c r="A724" s="1531"/>
      <c r="B724" s="387"/>
      <c r="C724" s="387"/>
      <c r="D724" s="1549"/>
      <c r="E724" s="1538"/>
      <c r="F724" s="1538"/>
      <c r="G724" s="1538"/>
      <c r="H724" s="1538"/>
      <c r="I724" s="1538"/>
      <c r="J724" s="1538"/>
      <c r="K724" s="305"/>
      <c r="L724" s="849"/>
    </row>
    <row r="725" spans="1:12">
      <c r="A725" s="1531"/>
      <c r="B725" s="387"/>
      <c r="C725" s="387"/>
      <c r="D725" s="1549"/>
      <c r="E725" s="1538"/>
      <c r="F725" s="1538"/>
      <c r="G725" s="1538"/>
      <c r="H725" s="1538"/>
      <c r="I725" s="1538"/>
      <c r="J725" s="1538"/>
      <c r="K725" s="305"/>
      <c r="L725" s="849"/>
    </row>
    <row r="726" spans="1:12">
      <c r="A726" s="1532"/>
      <c r="B726" s="387"/>
      <c r="C726" s="387"/>
      <c r="D726" s="1549"/>
      <c r="E726" s="1538"/>
      <c r="F726" s="1538"/>
      <c r="G726" s="1538"/>
      <c r="H726" s="1538"/>
      <c r="I726" s="1538"/>
      <c r="J726" s="1539"/>
      <c r="K726" s="305"/>
      <c r="L726" s="849"/>
    </row>
    <row r="727" spans="1:12" ht="27.75" customHeight="1">
      <c r="A727" s="1550" t="s">
        <v>465</v>
      </c>
      <c r="B727" s="387"/>
      <c r="C727" s="387" t="s">
        <v>59</v>
      </c>
      <c r="D727" s="1549" t="s">
        <v>692</v>
      </c>
      <c r="E727" s="1538"/>
      <c r="F727" s="1538"/>
      <c r="G727" s="1538"/>
      <c r="H727" s="1538"/>
      <c r="I727" s="1538"/>
      <c r="J727" s="1538"/>
      <c r="K727" s="305">
        <v>0</v>
      </c>
      <c r="L727" s="849"/>
    </row>
    <row r="728" spans="1:12" ht="29.25" customHeight="1">
      <c r="A728" s="1550"/>
      <c r="B728" s="387"/>
      <c r="C728" s="387" t="s">
        <v>59</v>
      </c>
      <c r="D728" s="1549" t="s">
        <v>693</v>
      </c>
      <c r="E728" s="1538"/>
      <c r="F728" s="1538"/>
      <c r="G728" s="1538"/>
      <c r="H728" s="1538"/>
      <c r="I728" s="1538"/>
      <c r="J728" s="1538"/>
      <c r="K728" s="305">
        <v>5</v>
      </c>
      <c r="L728" s="849"/>
    </row>
    <row r="729" spans="1:12">
      <c r="A729" s="1550"/>
      <c r="B729" s="387"/>
      <c r="C729" s="387"/>
      <c r="D729" s="1549"/>
      <c r="E729" s="1538"/>
      <c r="F729" s="1538"/>
      <c r="G729" s="1538"/>
      <c r="H729" s="1538"/>
      <c r="I729" s="1538"/>
      <c r="J729" s="1538"/>
      <c r="K729" s="305"/>
      <c r="L729" s="849"/>
    </row>
    <row r="730" spans="1:12">
      <c r="A730" s="1550"/>
      <c r="B730" s="387"/>
      <c r="C730" s="387"/>
      <c r="D730" s="388"/>
      <c r="E730" s="388"/>
      <c r="F730" s="388"/>
      <c r="G730" s="388"/>
      <c r="H730" s="388"/>
      <c r="I730" s="388"/>
      <c r="J730" s="1251"/>
      <c r="K730" s="305"/>
      <c r="L730" s="849"/>
    </row>
    <row r="731" spans="1:12">
      <c r="A731" s="1531" t="s">
        <v>466</v>
      </c>
      <c r="B731" s="387"/>
      <c r="C731" s="387"/>
      <c r="D731" s="1549"/>
      <c r="E731" s="1538"/>
      <c r="F731" s="1538"/>
      <c r="G731" s="1538"/>
      <c r="H731" s="1538"/>
      <c r="I731" s="1538"/>
      <c r="J731" s="1538"/>
      <c r="K731" s="305"/>
      <c r="L731" s="849"/>
    </row>
    <row r="732" spans="1:12">
      <c r="A732" s="1531"/>
      <c r="B732" s="387"/>
      <c r="C732" s="387"/>
      <c r="D732" s="1549"/>
      <c r="E732" s="1538"/>
      <c r="F732" s="1538"/>
      <c r="G732" s="1538"/>
      <c r="H732" s="1538"/>
      <c r="I732" s="1538"/>
      <c r="J732" s="1538"/>
      <c r="K732" s="305"/>
      <c r="L732" s="849"/>
    </row>
    <row r="733" spans="1:12">
      <c r="A733" s="1531"/>
      <c r="B733" s="387"/>
      <c r="C733" s="387"/>
      <c r="D733" s="1549"/>
      <c r="E733" s="1538"/>
      <c r="F733" s="1538"/>
      <c r="G733" s="1538"/>
      <c r="H733" s="1538"/>
      <c r="I733" s="1538"/>
      <c r="J733" s="1538"/>
      <c r="K733" s="305"/>
      <c r="L733" s="849"/>
    </row>
    <row r="734" spans="1:12">
      <c r="A734" s="1532"/>
      <c r="B734" s="480"/>
      <c r="C734" s="480"/>
      <c r="D734" s="1551"/>
      <c r="E734" s="1552"/>
      <c r="F734" s="1552"/>
      <c r="G734" s="1552"/>
      <c r="H734" s="1552"/>
      <c r="I734" s="1552"/>
      <c r="J734" s="1552"/>
      <c r="K734" s="305"/>
      <c r="L734" s="849"/>
    </row>
    <row r="735" spans="1:12" ht="45">
      <c r="A735" s="1547" t="s">
        <v>470</v>
      </c>
      <c r="B735" s="685" t="s">
        <v>467</v>
      </c>
      <c r="C735" s="870" t="s">
        <v>449</v>
      </c>
      <c r="D735" s="982" t="s">
        <v>766</v>
      </c>
      <c r="E735" s="982" t="s">
        <v>748</v>
      </c>
      <c r="F735" s="1022" t="s">
        <v>749</v>
      </c>
      <c r="G735" s="1022" t="s">
        <v>767</v>
      </c>
      <c r="H735" s="1022" t="s">
        <v>871</v>
      </c>
      <c r="I735" s="1022" t="s">
        <v>752</v>
      </c>
      <c r="J735" s="1022" t="s">
        <v>753</v>
      </c>
      <c r="K735" s="979"/>
      <c r="L735" s="849"/>
    </row>
    <row r="736" spans="1:12">
      <c r="A736" s="1547"/>
      <c r="B736" s="880" t="s">
        <v>467</v>
      </c>
      <c r="C736" s="881" t="s">
        <v>449</v>
      </c>
      <c r="D736" s="980" t="s">
        <v>679</v>
      </c>
      <c r="E736" s="981" t="s">
        <v>679</v>
      </c>
      <c r="F736" s="1023" t="s">
        <v>679</v>
      </c>
      <c r="G736" s="1023" t="s">
        <v>679</v>
      </c>
      <c r="H736" s="1023" t="s">
        <v>679</v>
      </c>
      <c r="I736" s="1023" t="s">
        <v>679</v>
      </c>
      <c r="J736" s="1023" t="s">
        <v>679</v>
      </c>
      <c r="K736" s="979"/>
      <c r="L736" s="849"/>
    </row>
    <row r="737" spans="1:12">
      <c r="A737" s="1547"/>
      <c r="B737" s="687"/>
      <c r="C737" s="687"/>
      <c r="D737" s="1249"/>
      <c r="E737" s="1249"/>
      <c r="F737" s="1253"/>
      <c r="G737" s="1253"/>
      <c r="H737" s="1253"/>
      <c r="I737" s="1253"/>
      <c r="J737" s="937"/>
      <c r="K737" s="305"/>
      <c r="L737" s="849"/>
    </row>
    <row r="738" spans="1:12">
      <c r="A738" s="1548"/>
      <c r="B738" s="879"/>
      <c r="C738" s="871"/>
      <c r="D738" s="871"/>
      <c r="E738" s="1253"/>
      <c r="F738" s="1253"/>
      <c r="G738" s="1253"/>
      <c r="H738" s="1253"/>
      <c r="I738" s="1253"/>
      <c r="J738" s="937"/>
      <c r="K738" s="305"/>
      <c r="L738" s="849"/>
    </row>
    <row r="739" spans="1:12">
      <c r="A739" s="1531" t="s">
        <v>478</v>
      </c>
      <c r="B739" s="416"/>
      <c r="C739" s="879" t="s">
        <v>879</v>
      </c>
      <c r="D739" s="1534" t="s">
        <v>880</v>
      </c>
      <c r="E739" s="1534"/>
      <c r="F739" s="1534"/>
      <c r="G739" s="1534"/>
      <c r="H739" s="1534"/>
      <c r="I739" s="1534"/>
      <c r="J739" s="1535"/>
      <c r="K739" s="305">
        <v>41</v>
      </c>
      <c r="L739" s="1305">
        <v>819.59</v>
      </c>
    </row>
    <row r="740" spans="1:12" ht="15" customHeight="1">
      <c r="A740" s="1531"/>
      <c r="B740" s="387"/>
      <c r="C740" s="387" t="s">
        <v>449</v>
      </c>
      <c r="D740" s="1573" t="s">
        <v>881</v>
      </c>
      <c r="E740" s="1540"/>
      <c r="F740" s="1540"/>
      <c r="G740" s="1540"/>
      <c r="H740" s="1540"/>
      <c r="I740" s="1540"/>
      <c r="J740" s="1541"/>
      <c r="K740" s="305">
        <v>83</v>
      </c>
      <c r="L740" s="1306">
        <v>3319.17</v>
      </c>
    </row>
    <row r="741" spans="1:12">
      <c r="A741" s="1531"/>
      <c r="B741" s="387"/>
      <c r="C741" s="387" t="s">
        <v>449</v>
      </c>
      <c r="D741" s="1534" t="s">
        <v>882</v>
      </c>
      <c r="E741" s="1534"/>
      <c r="F741" s="1534"/>
      <c r="G741" s="1534"/>
      <c r="H741" s="1534"/>
      <c r="I741" s="1534"/>
      <c r="J741" s="1535"/>
      <c r="K741" s="305">
        <v>76</v>
      </c>
      <c r="L741" s="1306">
        <v>1894.24</v>
      </c>
    </row>
    <row r="742" spans="1:12">
      <c r="A742" s="1531"/>
      <c r="B742" s="387"/>
      <c r="C742" s="387" t="s">
        <v>449</v>
      </c>
      <c r="D742" s="1535" t="s">
        <v>883</v>
      </c>
      <c r="E742" s="1540"/>
      <c r="F742" s="1540"/>
      <c r="G742" s="1540"/>
      <c r="H742" s="1540"/>
      <c r="I742" s="1540"/>
      <c r="J742" s="1541"/>
      <c r="K742" s="305">
        <v>219</v>
      </c>
      <c r="L742" s="1306">
        <v>5473.92</v>
      </c>
    </row>
    <row r="743" spans="1:12">
      <c r="A743" s="1532"/>
      <c r="B743" s="387"/>
      <c r="C743" s="387" t="s">
        <v>449</v>
      </c>
      <c r="D743" s="1535" t="s">
        <v>884</v>
      </c>
      <c r="E743" s="1540"/>
      <c r="F743" s="1540"/>
      <c r="G743" s="1540"/>
      <c r="H743" s="1540"/>
      <c r="I743" s="1540"/>
      <c r="J743" s="1541"/>
      <c r="K743" s="305">
        <v>494</v>
      </c>
      <c r="L743" s="1305">
        <v>13583.73</v>
      </c>
    </row>
    <row r="744" spans="1:12">
      <c r="A744" s="1531" t="s">
        <v>480</v>
      </c>
      <c r="B744" s="387" t="s">
        <v>520</v>
      </c>
      <c r="C744" s="416" t="s">
        <v>59</v>
      </c>
      <c r="D744" s="1534" t="s">
        <v>875</v>
      </c>
      <c r="E744" s="1534"/>
      <c r="F744" s="1534"/>
      <c r="G744" s="1534"/>
      <c r="H744" s="1534"/>
      <c r="I744" s="1534"/>
      <c r="J744" s="1535"/>
      <c r="K744" s="305">
        <v>309</v>
      </c>
      <c r="L744" s="1305">
        <v>1541.91</v>
      </c>
    </row>
    <row r="745" spans="1:12">
      <c r="A745" s="1531"/>
      <c r="B745" s="387" t="s">
        <v>487</v>
      </c>
      <c r="C745" s="416" t="s">
        <v>59</v>
      </c>
      <c r="D745" s="1534" t="s">
        <v>885</v>
      </c>
      <c r="E745" s="1534"/>
      <c r="F745" s="1534"/>
      <c r="G745" s="1534"/>
      <c r="H745" s="1534"/>
      <c r="I745" s="1534"/>
      <c r="J745" s="1535"/>
      <c r="K745" s="305">
        <v>44</v>
      </c>
      <c r="L745" s="1305">
        <v>4356</v>
      </c>
    </row>
    <row r="746" spans="1:12">
      <c r="A746" s="1531"/>
      <c r="B746" s="387" t="s">
        <v>520</v>
      </c>
      <c r="C746" s="416" t="s">
        <v>886</v>
      </c>
      <c r="D746" s="1534" t="s">
        <v>887</v>
      </c>
      <c r="E746" s="1534"/>
      <c r="F746" s="1534"/>
      <c r="G746" s="1534"/>
      <c r="H746" s="1534"/>
      <c r="I746" s="1534"/>
      <c r="J746" s="1535"/>
      <c r="K746" s="305">
        <v>46</v>
      </c>
      <c r="L746" s="1305">
        <v>183.54</v>
      </c>
    </row>
    <row r="747" spans="1:12">
      <c r="A747" s="1532"/>
      <c r="B747" s="387"/>
      <c r="C747" s="416"/>
      <c r="D747" s="1535"/>
      <c r="E747" s="1540"/>
      <c r="F747" s="1540"/>
      <c r="G747" s="1540"/>
      <c r="H747" s="1540"/>
      <c r="I747" s="1540"/>
      <c r="J747" s="1541"/>
      <c r="K747" s="305"/>
      <c r="L747" s="1305"/>
    </row>
    <row r="749" spans="1:12" ht="25.5">
      <c r="A749" s="1546" t="s">
        <v>888</v>
      </c>
      <c r="B749" s="1546"/>
      <c r="C749" s="1546"/>
      <c r="D749" s="1546"/>
      <c r="E749" s="1546"/>
      <c r="F749" s="1546"/>
      <c r="G749" s="1546"/>
      <c r="H749" s="1546"/>
      <c r="I749" s="1546"/>
      <c r="J749" s="1546"/>
      <c r="K749" s="1546"/>
      <c r="L749" s="1546"/>
    </row>
    <row r="750" spans="1:12" ht="31.5">
      <c r="A750" s="391" t="s">
        <v>441</v>
      </c>
      <c r="B750" s="392" t="s">
        <v>442</v>
      </c>
      <c r="C750" s="392" t="s">
        <v>443</v>
      </c>
      <c r="D750" s="392" t="s">
        <v>444</v>
      </c>
      <c r="E750" s="392" t="s">
        <v>41</v>
      </c>
      <c r="F750" s="392" t="s">
        <v>42</v>
      </c>
      <c r="G750" s="392" t="s">
        <v>43</v>
      </c>
      <c r="H750" s="392" t="s">
        <v>44</v>
      </c>
      <c r="I750" s="392" t="s">
        <v>45</v>
      </c>
      <c r="J750" s="935" t="s">
        <v>46</v>
      </c>
      <c r="K750" s="1240" t="s">
        <v>51</v>
      </c>
      <c r="L750" s="1240" t="s">
        <v>684</v>
      </c>
    </row>
    <row r="751" spans="1:12">
      <c r="A751" s="1531" t="s">
        <v>445</v>
      </c>
      <c r="B751" s="387" t="s">
        <v>487</v>
      </c>
      <c r="C751" s="387" t="s">
        <v>522</v>
      </c>
      <c r="D751" s="1549" t="s">
        <v>889</v>
      </c>
      <c r="E751" s="1538"/>
      <c r="F751" s="1538"/>
      <c r="G751" s="1538"/>
      <c r="H751" s="1538"/>
      <c r="I751" s="1538"/>
      <c r="J751" s="1538"/>
      <c r="K751" s="305"/>
      <c r="L751" s="849"/>
    </row>
    <row r="752" spans="1:12">
      <c r="A752" s="1531"/>
      <c r="B752" s="387" t="s">
        <v>487</v>
      </c>
      <c r="C752" s="387" t="s">
        <v>280</v>
      </c>
      <c r="D752" s="1549" t="s">
        <v>424</v>
      </c>
      <c r="E752" s="1538"/>
      <c r="F752" s="1538"/>
      <c r="G752" s="1538"/>
      <c r="H752" s="1538"/>
      <c r="I752" s="1538"/>
      <c r="J752" s="1538"/>
      <c r="K752" s="305">
        <v>24</v>
      </c>
      <c r="L752" s="1334">
        <v>4800</v>
      </c>
    </row>
    <row r="753" spans="1:12">
      <c r="A753" s="1531"/>
      <c r="B753" s="387" t="s">
        <v>487</v>
      </c>
      <c r="C753" s="387" t="s">
        <v>522</v>
      </c>
      <c r="D753" s="1549" t="s">
        <v>380</v>
      </c>
      <c r="E753" s="1538"/>
      <c r="F753" s="1538"/>
      <c r="G753" s="1538"/>
      <c r="H753" s="1538"/>
      <c r="I753" s="1538"/>
      <c r="J753" s="1538"/>
      <c r="K753" s="305">
        <v>51</v>
      </c>
      <c r="L753" s="849">
        <v>2029.98</v>
      </c>
    </row>
    <row r="754" spans="1:12">
      <c r="A754" s="1532"/>
      <c r="B754" s="387"/>
      <c r="C754" s="387"/>
      <c r="D754" s="1549"/>
      <c r="E754" s="1538"/>
      <c r="F754" s="1538"/>
      <c r="G754" s="1538"/>
      <c r="H754" s="1538"/>
      <c r="I754" s="1538"/>
      <c r="J754" s="1538"/>
      <c r="K754" s="305"/>
      <c r="L754" s="849"/>
    </row>
    <row r="755" spans="1:12">
      <c r="A755" s="1531" t="s">
        <v>453</v>
      </c>
      <c r="B755" s="387" t="s">
        <v>487</v>
      </c>
      <c r="C755" s="642" t="s">
        <v>526</v>
      </c>
      <c r="D755" s="1554" t="s">
        <v>890</v>
      </c>
      <c r="E755" s="1555"/>
      <c r="F755" s="1555"/>
      <c r="G755" s="1555"/>
      <c r="H755" s="1555"/>
      <c r="I755" s="1555"/>
      <c r="J755" s="1555"/>
      <c r="K755" s="305"/>
      <c r="L755" s="850"/>
    </row>
    <row r="756" spans="1:12">
      <c r="A756" s="1531"/>
      <c r="B756" s="387" t="s">
        <v>487</v>
      </c>
      <c r="C756" s="642" t="s">
        <v>526</v>
      </c>
      <c r="D756" s="1587" t="s">
        <v>852</v>
      </c>
      <c r="E756" s="1555"/>
      <c r="F756" s="1555"/>
      <c r="G756" s="1555"/>
      <c r="H756" s="1555"/>
      <c r="I756" s="1555"/>
      <c r="J756" s="1555"/>
      <c r="K756" s="305">
        <v>29</v>
      </c>
      <c r="L756" s="850">
        <v>1160</v>
      </c>
    </row>
    <row r="757" spans="1:12">
      <c r="A757" s="1531"/>
      <c r="B757" s="387" t="s">
        <v>48</v>
      </c>
      <c r="C757" s="480" t="s">
        <v>526</v>
      </c>
      <c r="D757" s="1554" t="s">
        <v>311</v>
      </c>
      <c r="E757" s="1555"/>
      <c r="F757" s="1555"/>
      <c r="G757" s="1555"/>
      <c r="H757" s="1555"/>
      <c r="I757" s="1555"/>
      <c r="J757" s="1555"/>
      <c r="K757" s="305">
        <v>58</v>
      </c>
      <c r="L757" s="849" t="s">
        <v>19</v>
      </c>
    </row>
    <row r="758" spans="1:12" ht="15.75">
      <c r="A758" s="1532"/>
      <c r="B758" s="387" t="s">
        <v>48</v>
      </c>
      <c r="C758" s="1299" t="s">
        <v>526</v>
      </c>
      <c r="D758" s="1587" t="s">
        <v>891</v>
      </c>
      <c r="E758" s="1555"/>
      <c r="F758" s="1555"/>
      <c r="G758" s="1555"/>
      <c r="H758" s="1555"/>
      <c r="I758" s="1555"/>
      <c r="J758" s="1555"/>
      <c r="K758" s="305"/>
      <c r="L758" s="849"/>
    </row>
    <row r="759" spans="1:12">
      <c r="A759" s="1531" t="s">
        <v>458</v>
      </c>
      <c r="B759" s="387" t="s">
        <v>48</v>
      </c>
      <c r="C759" s="305" t="s">
        <v>449</v>
      </c>
      <c r="D759" s="1538" t="s">
        <v>892</v>
      </c>
      <c r="E759" s="1538"/>
      <c r="F759" s="1538"/>
      <c r="G759" s="1538"/>
      <c r="H759" s="1538"/>
      <c r="I759" s="1538"/>
      <c r="J759" s="1538"/>
      <c r="K759" s="305"/>
      <c r="L759" s="849"/>
    </row>
    <row r="760" spans="1:12">
      <c r="A760" s="1531"/>
      <c r="B760" s="387" t="s">
        <v>48</v>
      </c>
      <c r="C760" s="387" t="s">
        <v>59</v>
      </c>
      <c r="D760" s="1549" t="s">
        <v>893</v>
      </c>
      <c r="E760" s="1538"/>
      <c r="F760" s="1538"/>
      <c r="G760" s="1538"/>
      <c r="H760" s="1538"/>
      <c r="I760" s="1538"/>
      <c r="J760" s="1538"/>
      <c r="K760" s="305"/>
      <c r="L760" s="849"/>
    </row>
    <row r="761" spans="1:12">
      <c r="A761" s="1531"/>
      <c r="B761" s="387" t="s">
        <v>487</v>
      </c>
      <c r="C761" s="387" t="s">
        <v>59</v>
      </c>
      <c r="D761" s="1549" t="s">
        <v>894</v>
      </c>
      <c r="E761" s="1538"/>
      <c r="F761" s="1538"/>
      <c r="G761" s="1538"/>
      <c r="H761" s="1538"/>
      <c r="I761" s="1538"/>
      <c r="J761" s="1538"/>
      <c r="K761" s="305"/>
      <c r="L761" s="849"/>
    </row>
    <row r="762" spans="1:12">
      <c r="A762" s="1532"/>
      <c r="B762" s="387" t="s">
        <v>487</v>
      </c>
      <c r="C762" s="387" t="s">
        <v>59</v>
      </c>
      <c r="D762" s="1549" t="s">
        <v>895</v>
      </c>
      <c r="E762" s="1538"/>
      <c r="F762" s="1538"/>
      <c r="G762" s="1538"/>
      <c r="H762" s="1538"/>
      <c r="I762" s="1538"/>
      <c r="J762" s="1539"/>
      <c r="K762" s="305"/>
      <c r="L762" s="849"/>
    </row>
    <row r="763" spans="1:12" ht="27.75" customHeight="1">
      <c r="A763" s="1550" t="s">
        <v>465</v>
      </c>
      <c r="B763" s="387"/>
      <c r="C763" s="387" t="s">
        <v>59</v>
      </c>
      <c r="D763" s="1549" t="s">
        <v>692</v>
      </c>
      <c r="E763" s="1538"/>
      <c r="F763" s="1538"/>
      <c r="G763" s="1538"/>
      <c r="H763" s="1538"/>
      <c r="I763" s="1538"/>
      <c r="J763" s="1538"/>
      <c r="K763" s="305">
        <v>0</v>
      </c>
      <c r="L763" s="849"/>
    </row>
    <row r="764" spans="1:12" ht="27.75" customHeight="1">
      <c r="A764" s="1550"/>
      <c r="B764" s="387"/>
      <c r="C764" s="387" t="s">
        <v>59</v>
      </c>
      <c r="D764" s="1549" t="s">
        <v>693</v>
      </c>
      <c r="E764" s="1538"/>
      <c r="F764" s="1538"/>
      <c r="G764" s="1538"/>
      <c r="H764" s="1538"/>
      <c r="I764" s="1538"/>
      <c r="J764" s="1538"/>
      <c r="K764" s="305">
        <v>5</v>
      </c>
      <c r="L764" s="849"/>
    </row>
    <row r="765" spans="1:12">
      <c r="A765" s="1550"/>
      <c r="B765" s="387"/>
      <c r="C765" s="387"/>
      <c r="D765" s="1549"/>
      <c r="E765" s="1538"/>
      <c r="F765" s="1538"/>
      <c r="G765" s="1538"/>
      <c r="H765" s="1538"/>
      <c r="I765" s="1538"/>
      <c r="J765" s="1538"/>
      <c r="K765" s="305"/>
      <c r="L765" s="849"/>
    </row>
    <row r="766" spans="1:12">
      <c r="A766" s="1550"/>
      <c r="B766" s="387"/>
      <c r="C766" s="387"/>
      <c r="D766" s="388"/>
      <c r="E766" s="388"/>
      <c r="F766" s="388"/>
      <c r="G766" s="388"/>
      <c r="H766" s="388"/>
      <c r="I766" s="388"/>
      <c r="J766" s="1251"/>
      <c r="K766" s="305"/>
      <c r="L766" s="849"/>
    </row>
    <row r="767" spans="1:12">
      <c r="A767" s="1531" t="s">
        <v>466</v>
      </c>
      <c r="B767" s="387"/>
      <c r="C767" s="387"/>
      <c r="D767" s="1549"/>
      <c r="E767" s="1538"/>
      <c r="F767" s="1538"/>
      <c r="G767" s="1538"/>
      <c r="H767" s="1538"/>
      <c r="I767" s="1538"/>
      <c r="J767" s="1538"/>
      <c r="K767" s="305"/>
      <c r="L767" s="849"/>
    </row>
    <row r="768" spans="1:12">
      <c r="A768" s="1531"/>
      <c r="B768" s="387"/>
      <c r="C768" s="387"/>
      <c r="D768" s="1549"/>
      <c r="E768" s="1538"/>
      <c r="F768" s="1538"/>
      <c r="G768" s="1538"/>
      <c r="H768" s="1538"/>
      <c r="I768" s="1538"/>
      <c r="J768" s="1538"/>
      <c r="K768" s="305"/>
      <c r="L768" s="849"/>
    </row>
    <row r="769" spans="1:12">
      <c r="A769" s="1531"/>
      <c r="B769" s="387"/>
      <c r="C769" s="387"/>
      <c r="D769" s="1549"/>
      <c r="E769" s="1538"/>
      <c r="F769" s="1538"/>
      <c r="G769" s="1538"/>
      <c r="H769" s="1538"/>
      <c r="I769" s="1538"/>
      <c r="J769" s="1538"/>
      <c r="K769" s="305"/>
      <c r="L769" s="849"/>
    </row>
    <row r="770" spans="1:12">
      <c r="A770" s="1532"/>
      <c r="B770" s="480"/>
      <c r="C770" s="480"/>
      <c r="D770" s="1551"/>
      <c r="E770" s="1552"/>
      <c r="F770" s="1552"/>
      <c r="G770" s="1552"/>
      <c r="H770" s="1552"/>
      <c r="I770" s="1552"/>
      <c r="J770" s="1552"/>
      <c r="K770" s="305"/>
      <c r="L770" s="849"/>
    </row>
    <row r="771" spans="1:12" ht="45">
      <c r="A771" s="1547" t="s">
        <v>470</v>
      </c>
      <c r="B771" s="685" t="s">
        <v>467</v>
      </c>
      <c r="C771" s="870" t="s">
        <v>449</v>
      </c>
      <c r="D771" s="982" t="s">
        <v>896</v>
      </c>
      <c r="E771" s="982" t="s">
        <v>748</v>
      </c>
      <c r="F771" s="1022" t="s">
        <v>749</v>
      </c>
      <c r="G771" s="1022" t="s">
        <v>767</v>
      </c>
      <c r="H771" s="1022" t="s">
        <v>871</v>
      </c>
      <c r="I771" s="1022" t="s">
        <v>752</v>
      </c>
      <c r="J771" s="1022" t="s">
        <v>753</v>
      </c>
      <c r="K771" s="979"/>
      <c r="L771" s="849"/>
    </row>
    <row r="772" spans="1:12">
      <c r="A772" s="1547"/>
      <c r="B772" s="880" t="s">
        <v>467</v>
      </c>
      <c r="C772" s="881" t="s">
        <v>449</v>
      </c>
      <c r="D772" s="980" t="s">
        <v>679</v>
      </c>
      <c r="E772" s="981" t="s">
        <v>679</v>
      </c>
      <c r="F772" s="1023" t="s">
        <v>679</v>
      </c>
      <c r="G772" s="1023" t="s">
        <v>679</v>
      </c>
      <c r="H772" s="1023" t="s">
        <v>679</v>
      </c>
      <c r="I772" s="1023" t="s">
        <v>679</v>
      </c>
      <c r="J772" s="1023" t="s">
        <v>679</v>
      </c>
      <c r="K772" s="979"/>
      <c r="L772" s="849"/>
    </row>
    <row r="773" spans="1:12">
      <c r="A773" s="1547"/>
      <c r="B773" s="687"/>
      <c r="C773" s="687"/>
      <c r="D773" s="1249"/>
      <c r="E773" s="1249"/>
      <c r="F773" s="1253"/>
      <c r="G773" s="1253"/>
      <c r="H773" s="1253"/>
      <c r="I773" s="1253"/>
      <c r="J773" s="937"/>
      <c r="K773" s="305"/>
      <c r="L773" s="849"/>
    </row>
    <row r="774" spans="1:12">
      <c r="A774" s="1548"/>
      <c r="B774" s="879"/>
      <c r="C774" s="871"/>
      <c r="D774" s="871"/>
      <c r="E774" s="1253"/>
      <c r="F774" s="1253"/>
      <c r="G774" s="1253"/>
      <c r="H774" s="1253"/>
      <c r="I774" s="1253"/>
      <c r="J774" s="937"/>
      <c r="K774" s="305"/>
      <c r="L774" s="849"/>
    </row>
    <row r="775" spans="1:12" ht="15" customHeight="1">
      <c r="A775" s="1531" t="s">
        <v>478</v>
      </c>
      <c r="B775" s="416"/>
      <c r="C775" s="879" t="s">
        <v>879</v>
      </c>
      <c r="D775" s="1534" t="s">
        <v>880</v>
      </c>
      <c r="E775" s="1534"/>
      <c r="F775" s="1534"/>
      <c r="G775" s="1534"/>
      <c r="H775" s="1534"/>
      <c r="I775" s="1534"/>
      <c r="J775" s="1535"/>
      <c r="K775" s="305">
        <v>43</v>
      </c>
      <c r="L775" s="854">
        <v>859.78</v>
      </c>
    </row>
    <row r="776" spans="1:12" ht="15" customHeight="1">
      <c r="A776" s="1531"/>
      <c r="B776" s="387"/>
      <c r="C776" s="387" t="s">
        <v>449</v>
      </c>
      <c r="D776" s="1573" t="s">
        <v>881</v>
      </c>
      <c r="E776" s="1540"/>
      <c r="F776" s="1540"/>
      <c r="G776" s="1540"/>
      <c r="H776" s="1540"/>
      <c r="I776" s="1540"/>
      <c r="J776" s="1541"/>
      <c r="K776" s="305">
        <v>80</v>
      </c>
      <c r="L776" s="785">
        <v>3200.03</v>
      </c>
    </row>
    <row r="777" spans="1:12" ht="15" customHeight="1">
      <c r="A777" s="1531"/>
      <c r="B777" s="387"/>
      <c r="C777" s="387" t="s">
        <v>449</v>
      </c>
      <c r="D777" s="1534" t="s">
        <v>882</v>
      </c>
      <c r="E777" s="1534"/>
      <c r="F777" s="1534"/>
      <c r="G777" s="1534"/>
      <c r="H777" s="1534"/>
      <c r="I777" s="1534"/>
      <c r="J777" s="1535"/>
      <c r="K777" s="305">
        <v>154</v>
      </c>
      <c r="L777" s="785">
        <v>3848.46</v>
      </c>
    </row>
    <row r="778" spans="1:12">
      <c r="A778" s="1532"/>
      <c r="B778" s="387"/>
      <c r="C778" s="416"/>
      <c r="D778" s="1535" t="s">
        <v>897</v>
      </c>
      <c r="E778" s="1540"/>
      <c r="F778" s="1540"/>
      <c r="G778" s="1540"/>
      <c r="H778" s="1540"/>
      <c r="I778" s="1540"/>
      <c r="J778" s="1541"/>
      <c r="K778" s="305">
        <v>136</v>
      </c>
      <c r="L778" s="854">
        <v>4079.28</v>
      </c>
    </row>
    <row r="779" spans="1:12">
      <c r="A779" s="1531" t="s">
        <v>480</v>
      </c>
      <c r="B779" s="387"/>
      <c r="C779" s="416" t="s">
        <v>886</v>
      </c>
      <c r="D779" s="1534" t="s">
        <v>887</v>
      </c>
      <c r="E779" s="1534"/>
      <c r="F779" s="1534"/>
      <c r="G779" s="1534"/>
      <c r="H779" s="1534"/>
      <c r="I779" s="1534"/>
      <c r="J779" s="1535"/>
      <c r="K779" s="305">
        <v>54</v>
      </c>
      <c r="L779" s="854">
        <v>215.57</v>
      </c>
    </row>
    <row r="780" spans="1:12">
      <c r="A780" s="1531"/>
      <c r="B780" s="387"/>
      <c r="C780" s="416" t="s">
        <v>898</v>
      </c>
      <c r="D780" s="1534" t="s">
        <v>899</v>
      </c>
      <c r="E780" s="1534"/>
      <c r="F780" s="1534"/>
      <c r="G780" s="1534"/>
      <c r="H780" s="1534"/>
      <c r="I780" s="1534"/>
      <c r="J780" s="1535"/>
      <c r="K780" s="305">
        <v>8</v>
      </c>
      <c r="L780" s="854">
        <v>399.92</v>
      </c>
    </row>
    <row r="781" spans="1:12">
      <c r="A781" s="1531"/>
      <c r="B781" s="387"/>
      <c r="C781" s="416" t="s">
        <v>449</v>
      </c>
      <c r="D781" s="1534" t="s">
        <v>900</v>
      </c>
      <c r="E781" s="1534"/>
      <c r="F781" s="1534"/>
      <c r="G781" s="1534"/>
      <c r="H781" s="1534"/>
      <c r="I781" s="1534"/>
      <c r="J781" s="1535"/>
      <c r="K781" s="305">
        <v>15</v>
      </c>
      <c r="L781" s="854">
        <v>1485</v>
      </c>
    </row>
    <row r="782" spans="1:12">
      <c r="A782" s="1532"/>
      <c r="B782" s="387"/>
      <c r="C782" s="416"/>
      <c r="D782" s="1249"/>
      <c r="E782" s="1249"/>
      <c r="F782" s="1249"/>
      <c r="G782" s="1249"/>
      <c r="H782" s="1249"/>
      <c r="I782" s="1249"/>
      <c r="J782" s="1247"/>
      <c r="K782" s="305"/>
      <c r="L782" s="849"/>
    </row>
    <row r="783" spans="1:12" ht="25.5">
      <c r="A783" s="1546" t="s">
        <v>901</v>
      </c>
      <c r="B783" s="1546"/>
      <c r="C783" s="1546"/>
      <c r="D783" s="1546"/>
      <c r="E783" s="1546"/>
      <c r="F783" s="1546"/>
      <c r="G783" s="1546"/>
      <c r="H783" s="1546"/>
      <c r="I783" s="1546"/>
      <c r="J783" s="1546"/>
      <c r="K783" s="1546"/>
      <c r="L783" s="1546"/>
    </row>
    <row r="784" spans="1:12" ht="31.5">
      <c r="A784" s="391" t="s">
        <v>441</v>
      </c>
      <c r="B784" s="392" t="s">
        <v>442</v>
      </c>
      <c r="C784" s="392" t="s">
        <v>443</v>
      </c>
      <c r="D784" s="392" t="s">
        <v>444</v>
      </c>
      <c r="E784" s="392" t="s">
        <v>41</v>
      </c>
      <c r="F784" s="392" t="s">
        <v>42</v>
      </c>
      <c r="G784" s="392" t="s">
        <v>43</v>
      </c>
      <c r="H784" s="392" t="s">
        <v>44</v>
      </c>
      <c r="I784" s="392" t="s">
        <v>45</v>
      </c>
      <c r="J784" s="935" t="s">
        <v>46</v>
      </c>
      <c r="K784" s="1240" t="s">
        <v>51</v>
      </c>
      <c r="L784" s="1240" t="s">
        <v>684</v>
      </c>
    </row>
    <row r="785" spans="1:12">
      <c r="A785" s="1531" t="s">
        <v>445</v>
      </c>
      <c r="B785" s="387" t="s">
        <v>487</v>
      </c>
      <c r="C785" s="387" t="s">
        <v>522</v>
      </c>
      <c r="D785" s="1549" t="s">
        <v>902</v>
      </c>
      <c r="E785" s="1538"/>
      <c r="F785" s="1538"/>
      <c r="G785" s="1538"/>
      <c r="H785" s="1538"/>
      <c r="I785" s="1538"/>
      <c r="J785" s="1538"/>
      <c r="K785" s="305">
        <v>683</v>
      </c>
      <c r="L785" s="853">
        <v>10994.37</v>
      </c>
    </row>
    <row r="786" spans="1:12">
      <c r="A786" s="1531"/>
      <c r="B786" s="387" t="s">
        <v>487</v>
      </c>
      <c r="C786" s="387" t="s">
        <v>898</v>
      </c>
      <c r="D786" s="1549" t="s">
        <v>880</v>
      </c>
      <c r="E786" s="1538"/>
      <c r="F786" s="1538"/>
      <c r="G786" s="1538"/>
      <c r="H786" s="1538"/>
      <c r="I786" s="1538"/>
      <c r="J786" s="1538"/>
      <c r="K786" s="305">
        <v>36</v>
      </c>
      <c r="L786" s="849">
        <v>719.83</v>
      </c>
    </row>
    <row r="787" spans="1:12">
      <c r="A787" s="1531"/>
      <c r="B787" s="387" t="s">
        <v>48</v>
      </c>
      <c r="C787" s="387" t="s">
        <v>280</v>
      </c>
      <c r="D787" s="1549" t="s">
        <v>903</v>
      </c>
      <c r="E787" s="1538"/>
      <c r="F787" s="1538"/>
      <c r="G787" s="1538"/>
      <c r="H787" s="1538"/>
      <c r="I787" s="1538"/>
      <c r="J787" s="1538"/>
      <c r="K787" s="305">
        <v>41</v>
      </c>
      <c r="L787" s="1334">
        <v>8200</v>
      </c>
    </row>
    <row r="788" spans="1:12">
      <c r="A788" s="1532"/>
      <c r="B788" s="387"/>
      <c r="C788" s="387" t="s">
        <v>522</v>
      </c>
      <c r="D788" s="1549" t="s">
        <v>380</v>
      </c>
      <c r="E788" s="1538"/>
      <c r="F788" s="1538"/>
      <c r="G788" s="1538"/>
      <c r="H788" s="1538"/>
      <c r="I788" s="1538"/>
      <c r="J788" s="1538"/>
      <c r="K788" s="305">
        <v>168</v>
      </c>
      <c r="L788" s="853">
        <v>6712.17</v>
      </c>
    </row>
    <row r="789" spans="1:12">
      <c r="A789" s="1531" t="s">
        <v>453</v>
      </c>
      <c r="B789" s="387" t="s">
        <v>487</v>
      </c>
      <c r="C789" s="642" t="s">
        <v>526</v>
      </c>
      <c r="D789" s="1554" t="s">
        <v>420</v>
      </c>
      <c r="E789" s="1555"/>
      <c r="F789" s="1555"/>
      <c r="G789" s="1555"/>
      <c r="H789" s="1555"/>
      <c r="I789" s="1555"/>
      <c r="J789" s="1555"/>
      <c r="K789" s="305">
        <v>167</v>
      </c>
      <c r="L789" s="850">
        <v>4173.33</v>
      </c>
    </row>
    <row r="790" spans="1:12">
      <c r="A790" s="1531"/>
      <c r="B790" s="387" t="s">
        <v>487</v>
      </c>
      <c r="C790" s="642" t="s">
        <v>526</v>
      </c>
      <c r="D790" s="1587" t="s">
        <v>430</v>
      </c>
      <c r="E790" s="1555"/>
      <c r="F790" s="1555"/>
      <c r="G790" s="1555"/>
      <c r="H790" s="1555"/>
      <c r="I790" s="1555"/>
      <c r="J790" s="1555"/>
      <c r="K790" s="305">
        <v>60</v>
      </c>
      <c r="L790" s="850">
        <v>2400</v>
      </c>
    </row>
    <row r="791" spans="1:12">
      <c r="A791" s="1531"/>
      <c r="B791" s="387" t="s">
        <v>48</v>
      </c>
      <c r="C791" s="480" t="s">
        <v>526</v>
      </c>
      <c r="D791" s="1587">
        <v>9.99</v>
      </c>
      <c r="E791" s="1555"/>
      <c r="F791" s="1555"/>
      <c r="G791" s="1555"/>
      <c r="H791" s="1555"/>
      <c r="I791" s="1555"/>
      <c r="J791" s="1555"/>
      <c r="K791" s="305">
        <v>107</v>
      </c>
      <c r="L791" s="850">
        <v>1068.93</v>
      </c>
    </row>
    <row r="792" spans="1:12" ht="15.75">
      <c r="A792" s="1532"/>
      <c r="B792" s="387" t="s">
        <v>904</v>
      </c>
      <c r="C792" s="1299" t="s">
        <v>526</v>
      </c>
      <c r="D792" s="1587" t="s">
        <v>380</v>
      </c>
      <c r="E792" s="1555"/>
      <c r="F792" s="1555"/>
      <c r="G792" s="1555"/>
      <c r="H792" s="1555"/>
      <c r="I792" s="1555"/>
      <c r="J792" s="1555"/>
      <c r="K792" s="305">
        <v>26</v>
      </c>
      <c r="L792" s="850">
        <v>1040</v>
      </c>
    </row>
    <row r="793" spans="1:12">
      <c r="A793" s="1531" t="s">
        <v>458</v>
      </c>
      <c r="B793" s="387" t="s">
        <v>487</v>
      </c>
      <c r="C793" s="305" t="s">
        <v>59</v>
      </c>
      <c r="D793" s="1538" t="s">
        <v>905</v>
      </c>
      <c r="E793" s="1538"/>
      <c r="F793" s="1538"/>
      <c r="G793" s="1538"/>
      <c r="H793" s="1538"/>
      <c r="I793" s="1538"/>
      <c r="J793" s="1538"/>
      <c r="K793" s="305"/>
      <c r="L793" s="849"/>
    </row>
    <row r="794" spans="1:12">
      <c r="A794" s="1531"/>
      <c r="B794" s="387" t="s">
        <v>487</v>
      </c>
      <c r="C794" s="387" t="s">
        <v>59</v>
      </c>
      <c r="D794" s="1549" t="s">
        <v>906</v>
      </c>
      <c r="E794" s="1538"/>
      <c r="F794" s="1538"/>
      <c r="G794" s="1538"/>
      <c r="H794" s="1538"/>
      <c r="I794" s="1538"/>
      <c r="J794" s="1538"/>
      <c r="K794" s="305"/>
      <c r="L794" s="849"/>
    </row>
    <row r="795" spans="1:12">
      <c r="A795" s="1531"/>
      <c r="B795" s="387" t="s">
        <v>487</v>
      </c>
      <c r="C795" s="387" t="s">
        <v>59</v>
      </c>
      <c r="D795" s="1549" t="s">
        <v>907</v>
      </c>
      <c r="E795" s="1538"/>
      <c r="F795" s="1538"/>
      <c r="G795" s="1538"/>
      <c r="H795" s="1538"/>
      <c r="I795" s="1538"/>
      <c r="J795" s="1538"/>
      <c r="K795" s="305"/>
      <c r="L795" s="849"/>
    </row>
    <row r="796" spans="1:12">
      <c r="A796" s="1532"/>
      <c r="B796" s="387" t="s">
        <v>487</v>
      </c>
      <c r="C796" s="387" t="s">
        <v>59</v>
      </c>
      <c r="D796" s="1549" t="s">
        <v>908</v>
      </c>
      <c r="E796" s="1538"/>
      <c r="F796" s="1538"/>
      <c r="G796" s="1538"/>
      <c r="H796" s="1538"/>
      <c r="I796" s="1538"/>
      <c r="J796" s="1539"/>
      <c r="K796" s="305"/>
      <c r="L796" s="849"/>
    </row>
    <row r="797" spans="1:12" ht="27" customHeight="1">
      <c r="A797" s="1550" t="s">
        <v>465</v>
      </c>
      <c r="B797" s="387"/>
      <c r="C797" s="387" t="s">
        <v>59</v>
      </c>
      <c r="D797" s="1549" t="s">
        <v>692</v>
      </c>
      <c r="E797" s="1538"/>
      <c r="F797" s="1538"/>
      <c r="G797" s="1538"/>
      <c r="H797" s="1538"/>
      <c r="I797" s="1538"/>
      <c r="J797" s="1538"/>
      <c r="K797" s="305">
        <v>0</v>
      </c>
      <c r="L797" s="849"/>
    </row>
    <row r="798" spans="1:12" ht="27.75" customHeight="1">
      <c r="A798" s="1550"/>
      <c r="B798" s="387"/>
      <c r="C798" s="387" t="s">
        <v>59</v>
      </c>
      <c r="D798" s="1549" t="s">
        <v>693</v>
      </c>
      <c r="E798" s="1538"/>
      <c r="F798" s="1538"/>
      <c r="G798" s="1538"/>
      <c r="H798" s="1538"/>
      <c r="I798" s="1538"/>
      <c r="J798" s="1538"/>
      <c r="K798" s="305">
        <v>5</v>
      </c>
      <c r="L798" s="849"/>
    </row>
    <row r="799" spans="1:12" ht="26.25" customHeight="1">
      <c r="A799" s="1550"/>
      <c r="B799" s="387"/>
      <c r="C799" s="387" t="s">
        <v>280</v>
      </c>
      <c r="D799" s="1549" t="s">
        <v>909</v>
      </c>
      <c r="E799" s="1538"/>
      <c r="F799" s="1538"/>
      <c r="G799" s="1538"/>
      <c r="H799" s="1538"/>
      <c r="I799" s="1538"/>
      <c r="J799" s="1538"/>
      <c r="K799" s="305"/>
      <c r="L799" s="849"/>
    </row>
    <row r="800" spans="1:12">
      <c r="A800" s="1550"/>
      <c r="B800" s="387"/>
      <c r="C800" s="387"/>
      <c r="D800" s="388"/>
      <c r="E800" s="388"/>
      <c r="F800" s="388"/>
      <c r="G800" s="388"/>
      <c r="H800" s="388"/>
      <c r="I800" s="388"/>
      <c r="J800" s="1251"/>
      <c r="K800" s="305"/>
      <c r="L800" s="849"/>
    </row>
    <row r="801" spans="1:12">
      <c r="A801" s="1531" t="s">
        <v>466</v>
      </c>
      <c r="B801" s="387"/>
      <c r="C801" s="387"/>
      <c r="D801" s="1549"/>
      <c r="E801" s="1538"/>
      <c r="F801" s="1538"/>
      <c r="G801" s="1538"/>
      <c r="H801" s="1538"/>
      <c r="I801" s="1538"/>
      <c r="J801" s="1538"/>
      <c r="K801" s="305"/>
      <c r="L801" s="849"/>
    </row>
    <row r="802" spans="1:12">
      <c r="A802" s="1531"/>
      <c r="B802" s="387"/>
      <c r="C802" s="387"/>
      <c r="D802" s="1549"/>
      <c r="E802" s="1538"/>
      <c r="F802" s="1538"/>
      <c r="G802" s="1538"/>
      <c r="H802" s="1538"/>
      <c r="I802" s="1538"/>
      <c r="J802" s="1538"/>
      <c r="K802" s="305"/>
      <c r="L802" s="849"/>
    </row>
    <row r="803" spans="1:12">
      <c r="A803" s="1531"/>
      <c r="B803" s="387"/>
      <c r="C803" s="387"/>
      <c r="D803" s="1549"/>
      <c r="E803" s="1538"/>
      <c r="F803" s="1538"/>
      <c r="G803" s="1538"/>
      <c r="H803" s="1538"/>
      <c r="I803" s="1538"/>
      <c r="J803" s="1538"/>
      <c r="K803" s="305"/>
      <c r="L803" s="849"/>
    </row>
    <row r="804" spans="1:12">
      <c r="A804" s="1532"/>
      <c r="B804" s="480"/>
      <c r="C804" s="480"/>
      <c r="D804" s="1551"/>
      <c r="E804" s="1552"/>
      <c r="F804" s="1552"/>
      <c r="G804" s="1552"/>
      <c r="H804" s="1552"/>
      <c r="I804" s="1552"/>
      <c r="J804" s="1552"/>
      <c r="K804" s="305"/>
      <c r="L804" s="849"/>
    </row>
    <row r="805" spans="1:12" ht="60">
      <c r="A805" s="1547" t="s">
        <v>470</v>
      </c>
      <c r="B805" s="685" t="s">
        <v>467</v>
      </c>
      <c r="C805" s="870" t="s">
        <v>449</v>
      </c>
      <c r="D805" s="1249" t="s">
        <v>910</v>
      </c>
      <c r="E805" s="1249" t="s">
        <v>911</v>
      </c>
      <c r="F805" s="1250" t="s">
        <v>912</v>
      </c>
      <c r="G805" s="1250" t="s">
        <v>913</v>
      </c>
      <c r="H805" s="1250" t="s">
        <v>914</v>
      </c>
      <c r="I805" s="1250" t="s">
        <v>915</v>
      </c>
      <c r="J805" s="1250" t="s">
        <v>916</v>
      </c>
      <c r="K805" s="979"/>
      <c r="L805" s="849"/>
    </row>
    <row r="806" spans="1:12">
      <c r="A806" s="1547"/>
      <c r="B806" s="880" t="s">
        <v>467</v>
      </c>
      <c r="C806" s="881" t="s">
        <v>449</v>
      </c>
      <c r="D806" s="980" t="s">
        <v>679</v>
      </c>
      <c r="E806" s="981" t="s">
        <v>679</v>
      </c>
      <c r="F806" s="1023" t="s">
        <v>679</v>
      </c>
      <c r="G806" s="1023" t="s">
        <v>679</v>
      </c>
      <c r="H806" s="1023" t="s">
        <v>679</v>
      </c>
      <c r="I806" s="1023" t="s">
        <v>679</v>
      </c>
      <c r="J806" s="1023" t="s">
        <v>679</v>
      </c>
      <c r="K806" s="979"/>
      <c r="L806" s="849"/>
    </row>
    <row r="807" spans="1:12">
      <c r="A807" s="1547"/>
      <c r="B807" s="687"/>
      <c r="C807" s="687"/>
      <c r="D807" s="1249"/>
      <c r="E807" s="1249"/>
      <c r="F807" s="1253"/>
      <c r="G807" s="1253"/>
      <c r="H807" s="1253"/>
      <c r="I807" s="1253"/>
      <c r="J807" s="937"/>
      <c r="K807" s="305"/>
      <c r="L807" s="849"/>
    </row>
    <row r="808" spans="1:12">
      <c r="A808" s="1548"/>
      <c r="B808" s="879"/>
      <c r="C808" s="871"/>
      <c r="D808" s="871"/>
      <c r="E808" s="1253"/>
      <c r="F808" s="1253"/>
      <c r="G808" s="1253"/>
      <c r="H808" s="1253"/>
      <c r="I808" s="1253"/>
      <c r="J808" s="937"/>
      <c r="K808" s="305"/>
      <c r="L808" s="849"/>
    </row>
    <row r="809" spans="1:12" ht="15" customHeight="1">
      <c r="A809" s="1531" t="s">
        <v>478</v>
      </c>
      <c r="B809" s="416"/>
      <c r="C809" s="879" t="s">
        <v>879</v>
      </c>
      <c r="D809" s="1534" t="s">
        <v>880</v>
      </c>
      <c r="E809" s="1534"/>
      <c r="F809" s="1534"/>
      <c r="G809" s="1534"/>
      <c r="H809" s="1534"/>
      <c r="I809" s="1534"/>
      <c r="J809" s="1535"/>
      <c r="K809" s="305"/>
      <c r="L809" s="849"/>
    </row>
    <row r="810" spans="1:12" ht="15" customHeight="1">
      <c r="A810" s="1531"/>
      <c r="B810" s="387"/>
      <c r="C810" s="387" t="s">
        <v>449</v>
      </c>
      <c r="D810" s="1573" t="s">
        <v>881</v>
      </c>
      <c r="E810" s="1540"/>
      <c r="F810" s="1540"/>
      <c r="G810" s="1540"/>
      <c r="H810" s="1540"/>
      <c r="I810" s="1540"/>
      <c r="J810" s="1541"/>
      <c r="K810" s="305"/>
      <c r="L810" s="363"/>
    </row>
    <row r="811" spans="1:12" ht="15" customHeight="1">
      <c r="A811" s="1531"/>
      <c r="B811" s="387"/>
      <c r="C811" s="387" t="s">
        <v>449</v>
      </c>
      <c r="D811" s="1534" t="s">
        <v>917</v>
      </c>
      <c r="E811" s="1534"/>
      <c r="F811" s="1534"/>
      <c r="G811" s="1534"/>
      <c r="H811" s="1534"/>
      <c r="I811" s="1534"/>
      <c r="J811" s="1535"/>
      <c r="K811" s="305"/>
      <c r="L811" s="363"/>
    </row>
    <row r="812" spans="1:12">
      <c r="A812" s="1532"/>
      <c r="B812" s="387"/>
      <c r="C812" s="416"/>
      <c r="D812" s="1535" t="s">
        <v>918</v>
      </c>
      <c r="E812" s="1540"/>
      <c r="F812" s="1540"/>
      <c r="G812" s="1540"/>
      <c r="H812" s="1540"/>
      <c r="I812" s="1540"/>
      <c r="J812" s="1541"/>
      <c r="K812" s="305"/>
      <c r="L812" s="849"/>
    </row>
    <row r="813" spans="1:12">
      <c r="A813" s="1531" t="s">
        <v>480</v>
      </c>
      <c r="B813" s="387"/>
      <c r="C813" s="416" t="s">
        <v>886</v>
      </c>
      <c r="D813" s="1534" t="s">
        <v>887</v>
      </c>
      <c r="E813" s="1534"/>
      <c r="F813" s="1534"/>
      <c r="G813" s="1534"/>
      <c r="H813" s="1534"/>
      <c r="I813" s="1534"/>
      <c r="J813" s="1535"/>
      <c r="K813" s="305"/>
      <c r="L813" s="849"/>
    </row>
    <row r="814" spans="1:12">
      <c r="A814" s="1531"/>
      <c r="B814" s="387"/>
      <c r="C814" s="416"/>
      <c r="D814" s="1534"/>
      <c r="E814" s="1534"/>
      <c r="F814" s="1534"/>
      <c r="G814" s="1534"/>
      <c r="H814" s="1534"/>
      <c r="I814" s="1534"/>
      <c r="J814" s="1535"/>
      <c r="K814" s="305"/>
      <c r="L814" s="849"/>
    </row>
    <row r="815" spans="1:12">
      <c r="A815" s="1531"/>
      <c r="B815" s="387"/>
      <c r="C815" s="416"/>
      <c r="D815" s="1534"/>
      <c r="E815" s="1534"/>
      <c r="F815" s="1534"/>
      <c r="G815" s="1534"/>
      <c r="H815" s="1534"/>
      <c r="I815" s="1534"/>
      <c r="J815" s="1535"/>
      <c r="K815" s="305"/>
      <c r="L815" s="849"/>
    </row>
    <row r="816" spans="1:12">
      <c r="A816" s="1532"/>
      <c r="B816" s="387"/>
      <c r="C816" s="416"/>
      <c r="D816" s="1249"/>
      <c r="E816" s="1249"/>
      <c r="F816" s="1249"/>
      <c r="G816" s="1249"/>
      <c r="H816" s="1249"/>
      <c r="I816" s="1249"/>
      <c r="J816" s="1247"/>
      <c r="K816" s="305"/>
      <c r="L816" s="849"/>
    </row>
    <row r="817" spans="1:12" ht="25.5" customHeight="1">
      <c r="A817" s="1546" t="s">
        <v>919</v>
      </c>
      <c r="B817" s="1546"/>
      <c r="C817" s="1546"/>
      <c r="D817" s="1546"/>
      <c r="E817" s="1546"/>
      <c r="F817" s="1546"/>
      <c r="G817" s="1546"/>
      <c r="H817" s="1546"/>
      <c r="I817" s="1546"/>
      <c r="J817" s="1546"/>
      <c r="K817" s="1546"/>
      <c r="L817" s="1546"/>
    </row>
    <row r="818" spans="1:12" ht="31.5">
      <c r="A818" s="391" t="s">
        <v>441</v>
      </c>
      <c r="B818" s="392" t="s">
        <v>442</v>
      </c>
      <c r="C818" s="392" t="s">
        <v>443</v>
      </c>
      <c r="D818" s="392" t="s">
        <v>444</v>
      </c>
      <c r="E818" s="392" t="s">
        <v>41</v>
      </c>
      <c r="F818" s="392" t="s">
        <v>42</v>
      </c>
      <c r="G818" s="392" t="s">
        <v>43</v>
      </c>
      <c r="H818" s="392" t="s">
        <v>44</v>
      </c>
      <c r="I818" s="392" t="s">
        <v>45</v>
      </c>
      <c r="J818" s="935" t="s">
        <v>46</v>
      </c>
      <c r="K818" s="1240" t="s">
        <v>51</v>
      </c>
      <c r="L818" s="1240" t="s">
        <v>684</v>
      </c>
    </row>
    <row r="819" spans="1:12" ht="15" customHeight="1">
      <c r="A819" s="1531" t="s">
        <v>445</v>
      </c>
      <c r="B819" s="387" t="s">
        <v>487</v>
      </c>
      <c r="C819" s="387" t="s">
        <v>522</v>
      </c>
      <c r="D819" s="1549" t="s">
        <v>491</v>
      </c>
      <c r="E819" s="1538"/>
      <c r="F819" s="1538"/>
      <c r="G819" s="1538"/>
      <c r="H819" s="1538"/>
      <c r="I819" s="1538"/>
      <c r="J819" s="1538"/>
      <c r="K819" s="305"/>
      <c r="L819" s="849"/>
    </row>
    <row r="820" spans="1:12" ht="15" customHeight="1">
      <c r="A820" s="1531"/>
      <c r="B820" s="387" t="s">
        <v>487</v>
      </c>
      <c r="C820" s="387" t="s">
        <v>898</v>
      </c>
      <c r="D820" s="1549"/>
      <c r="E820" s="1538"/>
      <c r="F820" s="1538"/>
      <c r="G820" s="1538"/>
      <c r="H820" s="1538"/>
      <c r="I820" s="1538"/>
      <c r="J820" s="1538"/>
      <c r="K820" s="305"/>
      <c r="L820" s="849"/>
    </row>
    <row r="821" spans="1:12">
      <c r="A821" s="1531"/>
      <c r="B821" s="387" t="s">
        <v>48</v>
      </c>
      <c r="C821" s="387" t="s">
        <v>280</v>
      </c>
      <c r="D821" s="1549"/>
      <c r="E821" s="1538"/>
      <c r="F821" s="1538"/>
      <c r="G821" s="1538"/>
      <c r="H821" s="1538"/>
      <c r="I821" s="1538"/>
      <c r="J821" s="1538"/>
      <c r="K821" s="305"/>
      <c r="L821" s="849"/>
    </row>
    <row r="822" spans="1:12">
      <c r="A822" s="1532"/>
      <c r="B822" s="387"/>
      <c r="C822" s="387"/>
      <c r="D822" s="1549"/>
      <c r="E822" s="1538"/>
      <c r="F822" s="1538"/>
      <c r="G822" s="1538"/>
      <c r="H822" s="1538"/>
      <c r="I822" s="1538"/>
      <c r="J822" s="1538"/>
      <c r="K822" s="305"/>
      <c r="L822" s="849"/>
    </row>
    <row r="823" spans="1:12">
      <c r="A823" s="1531" t="s">
        <v>453</v>
      </c>
      <c r="B823" s="387" t="s">
        <v>487</v>
      </c>
      <c r="C823" s="642" t="s">
        <v>526</v>
      </c>
      <c r="D823" s="1554" t="s">
        <v>420</v>
      </c>
      <c r="E823" s="1555"/>
      <c r="F823" s="1555"/>
      <c r="G823" s="1555"/>
      <c r="H823" s="1555"/>
      <c r="I823" s="1555"/>
      <c r="J823" s="1555"/>
      <c r="K823" s="305"/>
      <c r="L823" s="850"/>
    </row>
    <row r="824" spans="1:12" ht="15" customHeight="1">
      <c r="A824" s="1531"/>
      <c r="B824" s="387" t="s">
        <v>487</v>
      </c>
      <c r="C824" s="642" t="s">
        <v>526</v>
      </c>
      <c r="D824" s="1587" t="s">
        <v>430</v>
      </c>
      <c r="E824" s="1555"/>
      <c r="F824" s="1555"/>
      <c r="G824" s="1555"/>
      <c r="H824" s="1555"/>
      <c r="I824" s="1555"/>
      <c r="J824" s="1555"/>
      <c r="K824" s="305"/>
      <c r="L824" s="850"/>
    </row>
    <row r="825" spans="1:12" ht="15" customHeight="1">
      <c r="A825" s="1531"/>
      <c r="B825" s="387" t="s">
        <v>48</v>
      </c>
      <c r="C825" s="480" t="s">
        <v>526</v>
      </c>
      <c r="D825" s="1587">
        <v>9.99</v>
      </c>
      <c r="E825" s="1555"/>
      <c r="F825" s="1555"/>
      <c r="G825" s="1555"/>
      <c r="H825" s="1555"/>
      <c r="I825" s="1555"/>
      <c r="J825" s="1555"/>
      <c r="K825" s="305"/>
      <c r="L825" s="850"/>
    </row>
    <row r="826" spans="1:12" ht="15.75">
      <c r="A826" s="1532"/>
      <c r="B826" s="387" t="s">
        <v>904</v>
      </c>
      <c r="C826" s="1299" t="s">
        <v>526</v>
      </c>
      <c r="D826" s="1587" t="s">
        <v>380</v>
      </c>
      <c r="E826" s="1555"/>
      <c r="F826" s="1555"/>
      <c r="G826" s="1555"/>
      <c r="H826" s="1555"/>
      <c r="I826" s="1555"/>
      <c r="J826" s="1555"/>
      <c r="K826" s="305"/>
      <c r="L826" s="850"/>
    </row>
    <row r="827" spans="1:12" ht="15" customHeight="1">
      <c r="A827" s="1531" t="s">
        <v>458</v>
      </c>
      <c r="B827" s="387" t="s">
        <v>487</v>
      </c>
      <c r="C827" s="305" t="s">
        <v>59</v>
      </c>
      <c r="D827" s="1538" t="s">
        <v>905</v>
      </c>
      <c r="E827" s="1538"/>
      <c r="F827" s="1538"/>
      <c r="G827" s="1538"/>
      <c r="H827" s="1538"/>
      <c r="I827" s="1538"/>
      <c r="J827" s="1538"/>
      <c r="K827" s="305"/>
      <c r="L827" s="849"/>
    </row>
    <row r="828" spans="1:12">
      <c r="A828" s="1531"/>
      <c r="B828" s="387" t="s">
        <v>487</v>
      </c>
      <c r="C828" s="387" t="s">
        <v>59</v>
      </c>
      <c r="D828" s="1549" t="s">
        <v>906</v>
      </c>
      <c r="E828" s="1538"/>
      <c r="F828" s="1538"/>
      <c r="G828" s="1538"/>
      <c r="H828" s="1538"/>
      <c r="I828" s="1538"/>
      <c r="J828" s="1538"/>
      <c r="K828" s="305"/>
      <c r="L828" s="849"/>
    </row>
    <row r="829" spans="1:12" ht="15" customHeight="1">
      <c r="A829" s="1531"/>
      <c r="B829" s="387" t="s">
        <v>487</v>
      </c>
      <c r="C829" s="387" t="s">
        <v>59</v>
      </c>
      <c r="D829" s="1549" t="s">
        <v>907</v>
      </c>
      <c r="E829" s="1538"/>
      <c r="F829" s="1538"/>
      <c r="G829" s="1538"/>
      <c r="H829" s="1538"/>
      <c r="I829" s="1538"/>
      <c r="J829" s="1538"/>
      <c r="K829" s="305"/>
      <c r="L829" s="849"/>
    </row>
    <row r="830" spans="1:12">
      <c r="A830" s="1532"/>
      <c r="B830" s="387" t="s">
        <v>487</v>
      </c>
      <c r="C830" s="387" t="s">
        <v>59</v>
      </c>
      <c r="D830" s="1549" t="s">
        <v>908</v>
      </c>
      <c r="E830" s="1538"/>
      <c r="F830" s="1538"/>
      <c r="G830" s="1538"/>
      <c r="H830" s="1538"/>
      <c r="I830" s="1538"/>
      <c r="J830" s="1539"/>
      <c r="K830" s="305"/>
      <c r="L830" s="849"/>
    </row>
    <row r="831" spans="1:12" ht="27.75" customHeight="1">
      <c r="A831" s="1550" t="s">
        <v>465</v>
      </c>
      <c r="B831" s="387"/>
      <c r="C831" s="387" t="s">
        <v>59</v>
      </c>
      <c r="D831" s="1549" t="s">
        <v>692</v>
      </c>
      <c r="E831" s="1538"/>
      <c r="F831" s="1538"/>
      <c r="G831" s="1538"/>
      <c r="H831" s="1538"/>
      <c r="I831" s="1538"/>
      <c r="J831" s="1538"/>
      <c r="K831" s="305">
        <v>1</v>
      </c>
      <c r="L831" s="849"/>
    </row>
    <row r="832" spans="1:12" ht="29.25" customHeight="1">
      <c r="A832" s="1550"/>
      <c r="B832" s="387"/>
      <c r="C832" s="387" t="s">
        <v>59</v>
      </c>
      <c r="D832" s="1549" t="s">
        <v>693</v>
      </c>
      <c r="E832" s="1538"/>
      <c r="F832" s="1538"/>
      <c r="G832" s="1538"/>
      <c r="H832" s="1538"/>
      <c r="I832" s="1538"/>
      <c r="J832" s="1538"/>
      <c r="K832" s="305">
        <v>5</v>
      </c>
      <c r="L832" s="849"/>
    </row>
    <row r="833" spans="1:12" ht="28.5" customHeight="1">
      <c r="A833" s="1550"/>
      <c r="B833" s="387"/>
      <c r="C833" s="387"/>
      <c r="D833" s="1549"/>
      <c r="E833" s="1538"/>
      <c r="F833" s="1538"/>
      <c r="G833" s="1538"/>
      <c r="H833" s="1538"/>
      <c r="I833" s="1538"/>
      <c r="J833" s="1538"/>
      <c r="K833" s="305"/>
      <c r="L833" s="849"/>
    </row>
    <row r="834" spans="1:12">
      <c r="A834" s="1550"/>
      <c r="B834" s="387"/>
      <c r="C834" s="387"/>
      <c r="D834" s="388"/>
      <c r="E834" s="388"/>
      <c r="F834" s="388"/>
      <c r="G834" s="388"/>
      <c r="H834" s="388"/>
      <c r="I834" s="388"/>
      <c r="J834" s="1251"/>
      <c r="K834" s="305"/>
      <c r="L834" s="849"/>
    </row>
    <row r="835" spans="1:12">
      <c r="A835" s="1531" t="s">
        <v>466</v>
      </c>
      <c r="B835" s="387"/>
      <c r="C835" s="387"/>
      <c r="D835" s="1549"/>
      <c r="E835" s="1538"/>
      <c r="F835" s="1538"/>
      <c r="G835" s="1538"/>
      <c r="H835" s="1538"/>
      <c r="I835" s="1538"/>
      <c r="J835" s="1538"/>
      <c r="K835" s="305"/>
      <c r="L835" s="849"/>
    </row>
    <row r="836" spans="1:12">
      <c r="A836" s="1531"/>
      <c r="B836" s="387"/>
      <c r="C836" s="387"/>
      <c r="D836" s="1549"/>
      <c r="E836" s="1538"/>
      <c r="F836" s="1538"/>
      <c r="G836" s="1538"/>
      <c r="H836" s="1538"/>
      <c r="I836" s="1538"/>
      <c r="J836" s="1538"/>
      <c r="K836" s="305"/>
      <c r="L836" s="849"/>
    </row>
    <row r="837" spans="1:12">
      <c r="A837" s="1531"/>
      <c r="B837" s="387"/>
      <c r="C837" s="387"/>
      <c r="D837" s="1549"/>
      <c r="E837" s="1538"/>
      <c r="F837" s="1538"/>
      <c r="G837" s="1538"/>
      <c r="H837" s="1538"/>
      <c r="I837" s="1538"/>
      <c r="J837" s="1538"/>
      <c r="K837" s="305"/>
      <c r="L837" s="849"/>
    </row>
    <row r="838" spans="1:12">
      <c r="A838" s="1532"/>
      <c r="B838" s="480"/>
      <c r="C838" s="480"/>
      <c r="D838" s="1551"/>
      <c r="E838" s="1552"/>
      <c r="F838" s="1552"/>
      <c r="G838" s="1552"/>
      <c r="H838" s="1552"/>
      <c r="I838" s="1552"/>
      <c r="J838" s="1552"/>
      <c r="K838" s="305"/>
      <c r="L838" s="849"/>
    </row>
    <row r="839" spans="1:12" ht="15" customHeight="1">
      <c r="A839" s="1547" t="s">
        <v>470</v>
      </c>
      <c r="B839" s="685" t="s">
        <v>467</v>
      </c>
      <c r="C839" s="870" t="s">
        <v>449</v>
      </c>
      <c r="D839" s="1249" t="s">
        <v>910</v>
      </c>
      <c r="E839" s="1249" t="s">
        <v>911</v>
      </c>
      <c r="F839" s="1250" t="s">
        <v>912</v>
      </c>
      <c r="G839" s="1250" t="s">
        <v>913</v>
      </c>
      <c r="H839" s="1250" t="s">
        <v>914</v>
      </c>
      <c r="I839" s="1250" t="s">
        <v>915</v>
      </c>
      <c r="J839" s="1250" t="s">
        <v>916</v>
      </c>
      <c r="K839" s="979"/>
      <c r="L839" s="849"/>
    </row>
    <row r="840" spans="1:12">
      <c r="A840" s="1547"/>
      <c r="B840" s="880" t="s">
        <v>467</v>
      </c>
      <c r="C840" s="881" t="s">
        <v>449</v>
      </c>
      <c r="D840" s="980" t="s">
        <v>679</v>
      </c>
      <c r="E840" s="981" t="s">
        <v>679</v>
      </c>
      <c r="F840" s="1023" t="s">
        <v>679</v>
      </c>
      <c r="G840" s="1023" t="s">
        <v>679</v>
      </c>
      <c r="H840" s="1023" t="s">
        <v>679</v>
      </c>
      <c r="I840" s="1023" t="s">
        <v>679</v>
      </c>
      <c r="J840" s="1023" t="s">
        <v>679</v>
      </c>
      <c r="K840" s="979"/>
      <c r="L840" s="849"/>
    </row>
    <row r="841" spans="1:12">
      <c r="A841" s="1547"/>
      <c r="B841" s="687"/>
      <c r="C841" s="687"/>
      <c r="D841" s="1249"/>
      <c r="E841" s="1249"/>
      <c r="F841" s="1253"/>
      <c r="G841" s="1253"/>
      <c r="H841" s="1253"/>
      <c r="I841" s="1253"/>
      <c r="J841" s="937"/>
      <c r="K841" s="305"/>
      <c r="L841" s="849"/>
    </row>
    <row r="842" spans="1:12">
      <c r="A842" s="1548"/>
      <c r="B842" s="879"/>
      <c r="C842" s="871"/>
      <c r="D842" s="871"/>
      <c r="E842" s="1253"/>
      <c r="F842" s="1253"/>
      <c r="G842" s="1253"/>
      <c r="H842" s="1253"/>
      <c r="I842" s="1253"/>
      <c r="J842" s="937"/>
      <c r="K842" s="305"/>
      <c r="L842" s="849"/>
    </row>
    <row r="843" spans="1:12" ht="15" customHeight="1">
      <c r="A843" s="1531" t="s">
        <v>478</v>
      </c>
      <c r="B843" s="416"/>
      <c r="C843" s="879" t="s">
        <v>879</v>
      </c>
      <c r="D843" s="1534" t="s">
        <v>880</v>
      </c>
      <c r="E843" s="1534"/>
      <c r="F843" s="1534"/>
      <c r="G843" s="1534"/>
      <c r="H843" s="1534"/>
      <c r="I843" s="1534"/>
      <c r="J843" s="1535"/>
      <c r="K843" s="305"/>
      <c r="L843" s="849"/>
    </row>
    <row r="844" spans="1:12" ht="15" customHeight="1">
      <c r="A844" s="1531"/>
      <c r="B844" s="387"/>
      <c r="C844" s="387" t="s">
        <v>449</v>
      </c>
      <c r="D844" s="1573" t="s">
        <v>881</v>
      </c>
      <c r="E844" s="1540"/>
      <c r="F844" s="1540"/>
      <c r="G844" s="1540"/>
      <c r="H844" s="1540"/>
      <c r="I844" s="1540"/>
      <c r="J844" s="1541"/>
      <c r="K844" s="305"/>
      <c r="L844" s="363"/>
    </row>
    <row r="845" spans="1:12" ht="15" customHeight="1">
      <c r="A845" s="1531"/>
      <c r="B845" s="387"/>
      <c r="C845" s="387" t="s">
        <v>449</v>
      </c>
      <c r="D845" s="1534" t="s">
        <v>917</v>
      </c>
      <c r="E845" s="1534"/>
      <c r="F845" s="1534"/>
      <c r="G845" s="1534"/>
      <c r="H845" s="1534"/>
      <c r="I845" s="1534"/>
      <c r="J845" s="1535"/>
      <c r="K845" s="305"/>
      <c r="L845" s="363"/>
    </row>
    <row r="846" spans="1:12" ht="15" customHeight="1">
      <c r="A846" s="1532"/>
      <c r="B846" s="387"/>
      <c r="C846" s="416"/>
      <c r="D846" s="1535" t="s">
        <v>918</v>
      </c>
      <c r="E846" s="1540"/>
      <c r="F846" s="1540"/>
      <c r="G846" s="1540"/>
      <c r="H846" s="1540"/>
      <c r="I846" s="1540"/>
      <c r="J846" s="1541"/>
      <c r="K846" s="305"/>
      <c r="L846" s="849"/>
    </row>
    <row r="847" spans="1:12" ht="15" customHeight="1">
      <c r="A847" s="1531" t="s">
        <v>480</v>
      </c>
      <c r="B847" s="387"/>
      <c r="C847" s="416" t="s">
        <v>886</v>
      </c>
      <c r="D847" s="1534" t="s">
        <v>887</v>
      </c>
      <c r="E847" s="1534"/>
      <c r="F847" s="1534"/>
      <c r="G847" s="1534"/>
      <c r="H847" s="1534"/>
      <c r="I847" s="1534"/>
      <c r="J847" s="1535"/>
      <c r="K847" s="305"/>
      <c r="L847" s="849"/>
    </row>
    <row r="848" spans="1:12">
      <c r="A848" s="1531"/>
      <c r="B848" s="387"/>
      <c r="C848" s="416"/>
      <c r="D848" s="1534"/>
      <c r="E848" s="1534"/>
      <c r="F848" s="1534"/>
      <c r="G848" s="1534"/>
      <c r="H848" s="1534"/>
      <c r="I848" s="1534"/>
      <c r="J848" s="1535"/>
      <c r="K848" s="305"/>
      <c r="L848" s="849"/>
    </row>
    <row r="849" spans="1:12">
      <c r="A849" s="1531"/>
      <c r="B849" s="387"/>
      <c r="C849" s="416"/>
      <c r="D849" s="1534"/>
      <c r="E849" s="1534"/>
      <c r="F849" s="1534"/>
      <c r="G849" s="1534"/>
      <c r="H849" s="1534"/>
      <c r="I849" s="1534"/>
      <c r="J849" s="1535"/>
      <c r="K849" s="305"/>
      <c r="L849" s="849"/>
    </row>
    <row r="850" spans="1:12">
      <c r="A850" s="1532"/>
      <c r="B850" s="387"/>
      <c r="C850" s="416"/>
      <c r="D850" s="1249"/>
      <c r="E850" s="1249"/>
      <c r="F850" s="1249"/>
      <c r="G850" s="1249"/>
      <c r="H850" s="1249"/>
      <c r="I850" s="1249"/>
      <c r="J850" s="1247"/>
      <c r="K850" s="305"/>
      <c r="L850" s="849"/>
    </row>
  </sheetData>
  <mergeCells count="704">
    <mergeCell ref="A847:A850"/>
    <mergeCell ref="D847:J847"/>
    <mergeCell ref="D848:J848"/>
    <mergeCell ref="D849:J849"/>
    <mergeCell ref="A835:A838"/>
    <mergeCell ref="D835:J835"/>
    <mergeCell ref="D836:J836"/>
    <mergeCell ref="D837:J837"/>
    <mergeCell ref="D838:J838"/>
    <mergeCell ref="A839:A842"/>
    <mergeCell ref="A843:A846"/>
    <mergeCell ref="D843:J843"/>
    <mergeCell ref="D844:J844"/>
    <mergeCell ref="D845:J845"/>
    <mergeCell ref="D846:J846"/>
    <mergeCell ref="A827:A830"/>
    <mergeCell ref="D827:J827"/>
    <mergeCell ref="D828:J828"/>
    <mergeCell ref="D829:J829"/>
    <mergeCell ref="D830:J830"/>
    <mergeCell ref="A831:A834"/>
    <mergeCell ref="D831:J831"/>
    <mergeCell ref="D832:J832"/>
    <mergeCell ref="D833:J833"/>
    <mergeCell ref="A817:L817"/>
    <mergeCell ref="A819:A822"/>
    <mergeCell ref="D819:J819"/>
    <mergeCell ref="D820:J820"/>
    <mergeCell ref="D821:J821"/>
    <mergeCell ref="D822:J822"/>
    <mergeCell ref="A823:A826"/>
    <mergeCell ref="D823:J823"/>
    <mergeCell ref="D824:J824"/>
    <mergeCell ref="D825:J825"/>
    <mergeCell ref="D826:J826"/>
    <mergeCell ref="A813:A816"/>
    <mergeCell ref="D813:J813"/>
    <mergeCell ref="D814:J814"/>
    <mergeCell ref="D815:J815"/>
    <mergeCell ref="A801:A804"/>
    <mergeCell ref="D801:J801"/>
    <mergeCell ref="D802:J802"/>
    <mergeCell ref="D803:J803"/>
    <mergeCell ref="D804:J804"/>
    <mergeCell ref="A805:A808"/>
    <mergeCell ref="A809:A812"/>
    <mergeCell ref="D809:J809"/>
    <mergeCell ref="D810:J810"/>
    <mergeCell ref="D811:J811"/>
    <mergeCell ref="D812:J812"/>
    <mergeCell ref="A793:A796"/>
    <mergeCell ref="D793:J793"/>
    <mergeCell ref="D794:J794"/>
    <mergeCell ref="D795:J795"/>
    <mergeCell ref="D796:J796"/>
    <mergeCell ref="A797:A800"/>
    <mergeCell ref="D797:J797"/>
    <mergeCell ref="D798:J798"/>
    <mergeCell ref="D799:J799"/>
    <mergeCell ref="A783:L783"/>
    <mergeCell ref="A785:A788"/>
    <mergeCell ref="D785:J785"/>
    <mergeCell ref="D786:J786"/>
    <mergeCell ref="D787:J787"/>
    <mergeCell ref="D788:J788"/>
    <mergeCell ref="A789:A792"/>
    <mergeCell ref="D789:J789"/>
    <mergeCell ref="D790:J790"/>
    <mergeCell ref="D791:J791"/>
    <mergeCell ref="D792:J792"/>
    <mergeCell ref="A779:A782"/>
    <mergeCell ref="D779:J779"/>
    <mergeCell ref="D780:J780"/>
    <mergeCell ref="D781:J781"/>
    <mergeCell ref="A767:A770"/>
    <mergeCell ref="D767:J767"/>
    <mergeCell ref="D768:J768"/>
    <mergeCell ref="D769:J769"/>
    <mergeCell ref="D770:J770"/>
    <mergeCell ref="A771:A774"/>
    <mergeCell ref="A775:A778"/>
    <mergeCell ref="D775:J775"/>
    <mergeCell ref="D776:J776"/>
    <mergeCell ref="D777:J777"/>
    <mergeCell ref="D778:J778"/>
    <mergeCell ref="A759:A762"/>
    <mergeCell ref="D759:J759"/>
    <mergeCell ref="D760:J760"/>
    <mergeCell ref="D761:J761"/>
    <mergeCell ref="D762:J762"/>
    <mergeCell ref="A763:A766"/>
    <mergeCell ref="D763:J763"/>
    <mergeCell ref="D764:J764"/>
    <mergeCell ref="D765:J765"/>
    <mergeCell ref="A749:L749"/>
    <mergeCell ref="A751:A754"/>
    <mergeCell ref="D751:J751"/>
    <mergeCell ref="D752:J752"/>
    <mergeCell ref="D753:J753"/>
    <mergeCell ref="D754:J754"/>
    <mergeCell ref="A755:A758"/>
    <mergeCell ref="D755:J755"/>
    <mergeCell ref="D756:J756"/>
    <mergeCell ref="D757:J757"/>
    <mergeCell ref="D758:J758"/>
    <mergeCell ref="A744:A747"/>
    <mergeCell ref="D744:J744"/>
    <mergeCell ref="D745:J745"/>
    <mergeCell ref="D746:J746"/>
    <mergeCell ref="A731:A734"/>
    <mergeCell ref="D731:J731"/>
    <mergeCell ref="D732:J732"/>
    <mergeCell ref="D733:J733"/>
    <mergeCell ref="D734:J734"/>
    <mergeCell ref="A735:A738"/>
    <mergeCell ref="A739:A743"/>
    <mergeCell ref="D739:J739"/>
    <mergeCell ref="D740:J740"/>
    <mergeCell ref="D741:J741"/>
    <mergeCell ref="D743:J743"/>
    <mergeCell ref="D742:J742"/>
    <mergeCell ref="D747:J747"/>
    <mergeCell ref="A723:A726"/>
    <mergeCell ref="D723:J723"/>
    <mergeCell ref="D724:J724"/>
    <mergeCell ref="D725:J725"/>
    <mergeCell ref="D726:J726"/>
    <mergeCell ref="A727:A730"/>
    <mergeCell ref="D727:J727"/>
    <mergeCell ref="D728:J728"/>
    <mergeCell ref="D729:J729"/>
    <mergeCell ref="A713:L713"/>
    <mergeCell ref="A715:A718"/>
    <mergeCell ref="D715:J715"/>
    <mergeCell ref="D716:J716"/>
    <mergeCell ref="D717:J717"/>
    <mergeCell ref="D718:J718"/>
    <mergeCell ref="A719:A722"/>
    <mergeCell ref="D719:J719"/>
    <mergeCell ref="D720:J720"/>
    <mergeCell ref="D721:J721"/>
    <mergeCell ref="D722:J722"/>
    <mergeCell ref="A698:A701"/>
    <mergeCell ref="A702:A705"/>
    <mergeCell ref="D702:J702"/>
    <mergeCell ref="D703:J703"/>
    <mergeCell ref="D704:J704"/>
    <mergeCell ref="A706:A709"/>
    <mergeCell ref="D706:J706"/>
    <mergeCell ref="D707:J707"/>
    <mergeCell ref="D708:J708"/>
    <mergeCell ref="A686:A689"/>
    <mergeCell ref="D686:J686"/>
    <mergeCell ref="D687:J687"/>
    <mergeCell ref="D688:J688"/>
    <mergeCell ref="A690:A693"/>
    <mergeCell ref="D690:J690"/>
    <mergeCell ref="D691:J691"/>
    <mergeCell ref="D692:J692"/>
    <mergeCell ref="A694:A697"/>
    <mergeCell ref="D694:J694"/>
    <mergeCell ref="D695:J695"/>
    <mergeCell ref="D696:J696"/>
    <mergeCell ref="D697:J697"/>
    <mergeCell ref="D689:J689"/>
    <mergeCell ref="A676:L676"/>
    <mergeCell ref="A678:A681"/>
    <mergeCell ref="D678:J678"/>
    <mergeCell ref="D679:J679"/>
    <mergeCell ref="D680:J680"/>
    <mergeCell ref="D681:J681"/>
    <mergeCell ref="A682:A685"/>
    <mergeCell ref="D682:J682"/>
    <mergeCell ref="D683:J683"/>
    <mergeCell ref="D684:J684"/>
    <mergeCell ref="D685:J685"/>
    <mergeCell ref="A670:A673"/>
    <mergeCell ref="D670:J670"/>
    <mergeCell ref="D672:J672"/>
    <mergeCell ref="D671:J671"/>
    <mergeCell ref="A658:A661"/>
    <mergeCell ref="D658:J658"/>
    <mergeCell ref="D659:J659"/>
    <mergeCell ref="D660:J660"/>
    <mergeCell ref="D661:J661"/>
    <mergeCell ref="A662:A665"/>
    <mergeCell ref="A666:A669"/>
    <mergeCell ref="D666:J666"/>
    <mergeCell ref="D667:J667"/>
    <mergeCell ref="D668:J668"/>
    <mergeCell ref="A640:L640"/>
    <mergeCell ref="A650:A653"/>
    <mergeCell ref="D650:J650"/>
    <mergeCell ref="D651:J651"/>
    <mergeCell ref="D652:J652"/>
    <mergeCell ref="A654:A657"/>
    <mergeCell ref="D654:J654"/>
    <mergeCell ref="D655:J655"/>
    <mergeCell ref="D656:J656"/>
    <mergeCell ref="A642:A645"/>
    <mergeCell ref="D642:J642"/>
    <mergeCell ref="D643:J643"/>
    <mergeCell ref="D644:J644"/>
    <mergeCell ref="D645:J645"/>
    <mergeCell ref="A646:A649"/>
    <mergeCell ref="D646:J646"/>
    <mergeCell ref="D647:J647"/>
    <mergeCell ref="D648:J648"/>
    <mergeCell ref="D649:J649"/>
    <mergeCell ref="A592:A595"/>
    <mergeCell ref="A596:A599"/>
    <mergeCell ref="A600:A603"/>
    <mergeCell ref="D600:J600"/>
    <mergeCell ref="D601:K601"/>
    <mergeCell ref="D602:J602"/>
    <mergeCell ref="A580:A583"/>
    <mergeCell ref="D580:J580"/>
    <mergeCell ref="D581:J581"/>
    <mergeCell ref="D582:J582"/>
    <mergeCell ref="A584:A587"/>
    <mergeCell ref="D584:J584"/>
    <mergeCell ref="D585:J585"/>
    <mergeCell ref="D586:J586"/>
    <mergeCell ref="A588:A591"/>
    <mergeCell ref="D588:J588"/>
    <mergeCell ref="D589:J589"/>
    <mergeCell ref="D590:J590"/>
    <mergeCell ref="D591:J591"/>
    <mergeCell ref="A573:A576"/>
    <mergeCell ref="D573:J573"/>
    <mergeCell ref="D574:J574"/>
    <mergeCell ref="D575:J575"/>
    <mergeCell ref="D576:J576"/>
    <mergeCell ref="A577:A579"/>
    <mergeCell ref="D577:J577"/>
    <mergeCell ref="D578:J578"/>
    <mergeCell ref="D579:J579"/>
    <mergeCell ref="A538:A541"/>
    <mergeCell ref="D538:J538"/>
    <mergeCell ref="D539:J539"/>
    <mergeCell ref="A558:A561"/>
    <mergeCell ref="A562:A565"/>
    <mergeCell ref="A566:A569"/>
    <mergeCell ref="D566:J566"/>
    <mergeCell ref="D567:K567"/>
    <mergeCell ref="D568:J568"/>
    <mergeCell ref="A546:A549"/>
    <mergeCell ref="D546:J546"/>
    <mergeCell ref="D547:J547"/>
    <mergeCell ref="D548:J548"/>
    <mergeCell ref="A550:A553"/>
    <mergeCell ref="D550:J550"/>
    <mergeCell ref="D551:J551"/>
    <mergeCell ref="D552:J552"/>
    <mergeCell ref="A554:A557"/>
    <mergeCell ref="D554:J554"/>
    <mergeCell ref="D555:J555"/>
    <mergeCell ref="D556:J556"/>
    <mergeCell ref="D557:J557"/>
    <mergeCell ref="D540:J540"/>
    <mergeCell ref="D541:J541"/>
    <mergeCell ref="A542:A545"/>
    <mergeCell ref="D542:J542"/>
    <mergeCell ref="D543:J543"/>
    <mergeCell ref="D544:J544"/>
    <mergeCell ref="D545:J545"/>
    <mergeCell ref="D522:J522"/>
    <mergeCell ref="A466:L466"/>
    <mergeCell ref="D497:J497"/>
    <mergeCell ref="A523:A526"/>
    <mergeCell ref="A527:A530"/>
    <mergeCell ref="A531:A534"/>
    <mergeCell ref="D531:J531"/>
    <mergeCell ref="D533:J533"/>
    <mergeCell ref="A511:A514"/>
    <mergeCell ref="D511:J511"/>
    <mergeCell ref="D512:J512"/>
    <mergeCell ref="D513:J513"/>
    <mergeCell ref="A515:A518"/>
    <mergeCell ref="D515:J515"/>
    <mergeCell ref="D516:J516"/>
    <mergeCell ref="D517:J517"/>
    <mergeCell ref="A519:A522"/>
    <mergeCell ref="D519:J519"/>
    <mergeCell ref="D520:J520"/>
    <mergeCell ref="D521:J521"/>
    <mergeCell ref="A503:A506"/>
    <mergeCell ref="D503:J503"/>
    <mergeCell ref="D532:J532"/>
    <mergeCell ref="D508:J508"/>
    <mergeCell ref="D509:J509"/>
    <mergeCell ref="D510:J510"/>
    <mergeCell ref="D529:J529"/>
    <mergeCell ref="A382:A385"/>
    <mergeCell ref="A488:A491"/>
    <mergeCell ref="A492:A495"/>
    <mergeCell ref="A453:A456"/>
    <mergeCell ref="A472:A475"/>
    <mergeCell ref="D472:J472"/>
    <mergeCell ref="D473:J473"/>
    <mergeCell ref="D474:J474"/>
    <mergeCell ref="D475:J475"/>
    <mergeCell ref="A461:A464"/>
    <mergeCell ref="D461:J461"/>
    <mergeCell ref="D463:J463"/>
    <mergeCell ref="D443:J443"/>
    <mergeCell ref="A457:A460"/>
    <mergeCell ref="A398:A401"/>
    <mergeCell ref="D398:J398"/>
    <mergeCell ref="A347:A350"/>
    <mergeCell ref="A351:A354"/>
    <mergeCell ref="A355:A358"/>
    <mergeCell ref="D355:J355"/>
    <mergeCell ref="D356:J356"/>
    <mergeCell ref="A360:L360"/>
    <mergeCell ref="A362:A365"/>
    <mergeCell ref="D362:J362"/>
    <mergeCell ref="D363:J363"/>
    <mergeCell ref="D364:J364"/>
    <mergeCell ref="D365:J365"/>
    <mergeCell ref="A366:A369"/>
    <mergeCell ref="D366:J366"/>
    <mergeCell ref="D367:J367"/>
    <mergeCell ref="D368:J368"/>
    <mergeCell ref="D369:J369"/>
    <mergeCell ref="A370:A373"/>
    <mergeCell ref="D438:J438"/>
    <mergeCell ref="D439:J439"/>
    <mergeCell ref="D440:J440"/>
    <mergeCell ref="D370:J370"/>
    <mergeCell ref="D371:J371"/>
    <mergeCell ref="A374:A377"/>
    <mergeCell ref="D374:J374"/>
    <mergeCell ref="D375:J375"/>
    <mergeCell ref="D376:J376"/>
    <mergeCell ref="A378:A381"/>
    <mergeCell ref="D378:J378"/>
    <mergeCell ref="D379:J379"/>
    <mergeCell ref="D380:J380"/>
    <mergeCell ref="A386:A389"/>
    <mergeCell ref="A390:A393"/>
    <mergeCell ref="D390:J390"/>
    <mergeCell ref="D391:J391"/>
    <mergeCell ref="A396:L396"/>
    <mergeCell ref="A296:A299"/>
    <mergeCell ref="D297:J297"/>
    <mergeCell ref="D298:J298"/>
    <mergeCell ref="D299:J299"/>
    <mergeCell ref="D296:J296"/>
    <mergeCell ref="A316:A319"/>
    <mergeCell ref="A320:A323"/>
    <mergeCell ref="A300:A303"/>
    <mergeCell ref="D300:J300"/>
    <mergeCell ref="D301:J301"/>
    <mergeCell ref="A304:A307"/>
    <mergeCell ref="D304:J304"/>
    <mergeCell ref="D305:J305"/>
    <mergeCell ref="A308:A311"/>
    <mergeCell ref="D308:J308"/>
    <mergeCell ref="D309:J309"/>
    <mergeCell ref="D310:J310"/>
    <mergeCell ref="D320:J320"/>
    <mergeCell ref="D321:J321"/>
    <mergeCell ref="D306:J306"/>
    <mergeCell ref="D224:J224"/>
    <mergeCell ref="D225:J225"/>
    <mergeCell ref="D226:J226"/>
    <mergeCell ref="D227:J227"/>
    <mergeCell ref="D284:J284"/>
    <mergeCell ref="D285:J285"/>
    <mergeCell ref="A290:L290"/>
    <mergeCell ref="A292:A295"/>
    <mergeCell ref="D292:J292"/>
    <mergeCell ref="D293:J293"/>
    <mergeCell ref="D294:J294"/>
    <mergeCell ref="D295:J295"/>
    <mergeCell ref="D249:J249"/>
    <mergeCell ref="A254:L254"/>
    <mergeCell ref="A264:A267"/>
    <mergeCell ref="A268:A271"/>
    <mergeCell ref="A272:A275"/>
    <mergeCell ref="A276:A279"/>
    <mergeCell ref="A256:A259"/>
    <mergeCell ref="A260:A263"/>
    <mergeCell ref="D260:J260"/>
    <mergeCell ref="D261:J261"/>
    <mergeCell ref="D262:J262"/>
    <mergeCell ref="D263:J263"/>
    <mergeCell ref="D185:J185"/>
    <mergeCell ref="D195:J195"/>
    <mergeCell ref="I192:J192"/>
    <mergeCell ref="D192:H192"/>
    <mergeCell ref="A280:A283"/>
    <mergeCell ref="A284:A287"/>
    <mergeCell ref="A312:A315"/>
    <mergeCell ref="D189:J189"/>
    <mergeCell ref="D188:J188"/>
    <mergeCell ref="A212:A215"/>
    <mergeCell ref="D228:J228"/>
    <mergeCell ref="D229:J229"/>
    <mergeCell ref="A244:A247"/>
    <mergeCell ref="A248:A251"/>
    <mergeCell ref="A228:A231"/>
    <mergeCell ref="A236:A239"/>
    <mergeCell ref="A240:A243"/>
    <mergeCell ref="A191:A194"/>
    <mergeCell ref="A199:A202"/>
    <mergeCell ref="A203:A206"/>
    <mergeCell ref="A207:A211"/>
    <mergeCell ref="A195:A198"/>
    <mergeCell ref="D191:H191"/>
    <mergeCell ref="I191:J191"/>
    <mergeCell ref="A87:A90"/>
    <mergeCell ref="A123:A126"/>
    <mergeCell ref="D119:J119"/>
    <mergeCell ref="D120:J120"/>
    <mergeCell ref="D121:J121"/>
    <mergeCell ref="D111:J111"/>
    <mergeCell ref="D112:J112"/>
    <mergeCell ref="D113:J113"/>
    <mergeCell ref="A163:A166"/>
    <mergeCell ref="D105:J105"/>
    <mergeCell ref="D106:J106"/>
    <mergeCell ref="A91:A94"/>
    <mergeCell ref="A95:A98"/>
    <mergeCell ref="A99:A102"/>
    <mergeCell ref="A103:A106"/>
    <mergeCell ref="A109:K109"/>
    <mergeCell ref="D116:J116"/>
    <mergeCell ref="D115:J115"/>
    <mergeCell ref="A115:A118"/>
    <mergeCell ref="H104:J104"/>
    <mergeCell ref="D117:J117"/>
    <mergeCell ref="D118:J118"/>
    <mergeCell ref="A111:A114"/>
    <mergeCell ref="A127:A130"/>
    <mergeCell ref="A147:A150"/>
    <mergeCell ref="A151:A154"/>
    <mergeCell ref="D155:J155"/>
    <mergeCell ref="A175:A178"/>
    <mergeCell ref="A181:K181"/>
    <mergeCell ref="A183:A186"/>
    <mergeCell ref="D151:J151"/>
    <mergeCell ref="A119:A122"/>
    <mergeCell ref="A155:A158"/>
    <mergeCell ref="A159:A162"/>
    <mergeCell ref="D152:J152"/>
    <mergeCell ref="D156:J156"/>
    <mergeCell ref="D164:J164"/>
    <mergeCell ref="D149:J149"/>
    <mergeCell ref="A131:A134"/>
    <mergeCell ref="A171:A174"/>
    <mergeCell ref="D176:J176"/>
    <mergeCell ref="D175:J175"/>
    <mergeCell ref="D177:J177"/>
    <mergeCell ref="D141:J141"/>
    <mergeCell ref="A145:K145"/>
    <mergeCell ref="A135:A138"/>
    <mergeCell ref="A139:A142"/>
    <mergeCell ref="D183:J183"/>
    <mergeCell ref="D75:J75"/>
    <mergeCell ref="D76:J76"/>
    <mergeCell ref="D77:J77"/>
    <mergeCell ref="D83:J83"/>
    <mergeCell ref="D84:J84"/>
    <mergeCell ref="D79:J79"/>
    <mergeCell ref="D80:J80"/>
    <mergeCell ref="D81:J81"/>
    <mergeCell ref="D103:J103"/>
    <mergeCell ref="D94:J94"/>
    <mergeCell ref="D93:J93"/>
    <mergeCell ref="D92:J92"/>
    <mergeCell ref="D82:J82"/>
    <mergeCell ref="A1:K1"/>
    <mergeCell ref="A3:A6"/>
    <mergeCell ref="A7:A10"/>
    <mergeCell ref="A11:A14"/>
    <mergeCell ref="A19:A22"/>
    <mergeCell ref="D7:J7"/>
    <mergeCell ref="D3:J3"/>
    <mergeCell ref="D4:J4"/>
    <mergeCell ref="D8:J8"/>
    <mergeCell ref="D9:J9"/>
    <mergeCell ref="D19:J19"/>
    <mergeCell ref="A15:A18"/>
    <mergeCell ref="D11:J11"/>
    <mergeCell ref="D12:J12"/>
    <mergeCell ref="D13:J13"/>
    <mergeCell ref="D14:J14"/>
    <mergeCell ref="D43:J43"/>
    <mergeCell ref="D44:J44"/>
    <mergeCell ref="D45:J45"/>
    <mergeCell ref="D46:J46"/>
    <mergeCell ref="A23:A26"/>
    <mergeCell ref="H34:J34"/>
    <mergeCell ref="D69:J69"/>
    <mergeCell ref="A31:A34"/>
    <mergeCell ref="A37:K37"/>
    <mergeCell ref="A39:A42"/>
    <mergeCell ref="A43:A46"/>
    <mergeCell ref="A47:A50"/>
    <mergeCell ref="D68:J68"/>
    <mergeCell ref="A51:A54"/>
    <mergeCell ref="D70:J70"/>
    <mergeCell ref="H57:J57"/>
    <mergeCell ref="D47:J47"/>
    <mergeCell ref="D48:J48"/>
    <mergeCell ref="D67:J67"/>
    <mergeCell ref="A83:A86"/>
    <mergeCell ref="D56:J56"/>
    <mergeCell ref="D27:J27"/>
    <mergeCell ref="D28:J28"/>
    <mergeCell ref="D29:J29"/>
    <mergeCell ref="A79:A82"/>
    <mergeCell ref="A75:A78"/>
    <mergeCell ref="A27:A30"/>
    <mergeCell ref="D31:J31"/>
    <mergeCell ref="D32:J32"/>
    <mergeCell ref="A55:A58"/>
    <mergeCell ref="A59:A62"/>
    <mergeCell ref="D33:J33"/>
    <mergeCell ref="A63:A66"/>
    <mergeCell ref="A67:A70"/>
    <mergeCell ref="A73:K73"/>
    <mergeCell ref="D39:J39"/>
    <mergeCell ref="D40:J40"/>
    <mergeCell ref="D41:J41"/>
    <mergeCell ref="D147:J147"/>
    <mergeCell ref="D148:J148"/>
    <mergeCell ref="D139:J139"/>
    <mergeCell ref="D140:J140"/>
    <mergeCell ref="D142:J142"/>
    <mergeCell ref="D127:J127"/>
    <mergeCell ref="D128:J128"/>
    <mergeCell ref="D153:J153"/>
    <mergeCell ref="D154:J154"/>
    <mergeCell ref="D163:J163"/>
    <mergeCell ref="D159:J159"/>
    <mergeCell ref="D232:J232"/>
    <mergeCell ref="D236:J236"/>
    <mergeCell ref="D237:J237"/>
    <mergeCell ref="D238:J238"/>
    <mergeCell ref="D222:J222"/>
    <mergeCell ref="A232:A235"/>
    <mergeCell ref="D248:J248"/>
    <mergeCell ref="A167:A170"/>
    <mergeCell ref="D220:J220"/>
    <mergeCell ref="D221:J221"/>
    <mergeCell ref="D199:J199"/>
    <mergeCell ref="D200:J200"/>
    <mergeCell ref="A218:K218"/>
    <mergeCell ref="A220:A223"/>
    <mergeCell ref="A224:A227"/>
    <mergeCell ref="A187:A190"/>
    <mergeCell ref="D187:J187"/>
    <mergeCell ref="D190:J190"/>
    <mergeCell ref="D212:J212"/>
    <mergeCell ref="D213:J213"/>
    <mergeCell ref="D214:J214"/>
    <mergeCell ref="D184:J184"/>
    <mergeCell ref="D256:J256"/>
    <mergeCell ref="D257:J257"/>
    <mergeCell ref="D258:J258"/>
    <mergeCell ref="D259:J259"/>
    <mergeCell ref="D264:J264"/>
    <mergeCell ref="D265:J265"/>
    <mergeCell ref="D272:J272"/>
    <mergeCell ref="D273:J273"/>
    <mergeCell ref="D274:J274"/>
    <mergeCell ref="D268:J268"/>
    <mergeCell ref="D269:J269"/>
    <mergeCell ref="A325:L325"/>
    <mergeCell ref="A335:A338"/>
    <mergeCell ref="D335:J335"/>
    <mergeCell ref="D336:J336"/>
    <mergeCell ref="A339:A342"/>
    <mergeCell ref="D339:J339"/>
    <mergeCell ref="D340:J340"/>
    <mergeCell ref="D341:J341"/>
    <mergeCell ref="A343:A346"/>
    <mergeCell ref="D343:J343"/>
    <mergeCell ref="D344:J344"/>
    <mergeCell ref="D345:J345"/>
    <mergeCell ref="A327:A330"/>
    <mergeCell ref="D327:J327"/>
    <mergeCell ref="D328:J328"/>
    <mergeCell ref="D329:J329"/>
    <mergeCell ref="D330:J330"/>
    <mergeCell ref="A331:A334"/>
    <mergeCell ref="D331:J331"/>
    <mergeCell ref="D332:J332"/>
    <mergeCell ref="D333:J333"/>
    <mergeCell ref="D334:J334"/>
    <mergeCell ref="D399:J399"/>
    <mergeCell ref="D400:J400"/>
    <mergeCell ref="D401:J401"/>
    <mergeCell ref="A402:A405"/>
    <mergeCell ref="D402:J402"/>
    <mergeCell ref="D403:J403"/>
    <mergeCell ref="D404:J404"/>
    <mergeCell ref="D405:J405"/>
    <mergeCell ref="A418:A421"/>
    <mergeCell ref="D437:J437"/>
    <mergeCell ref="A422:A425"/>
    <mergeCell ref="A426:A429"/>
    <mergeCell ref="A431:L431"/>
    <mergeCell ref="D426:J426"/>
    <mergeCell ref="D427:J427"/>
    <mergeCell ref="A406:A409"/>
    <mergeCell ref="D406:J406"/>
    <mergeCell ref="D407:J407"/>
    <mergeCell ref="A410:A413"/>
    <mergeCell ref="D410:J410"/>
    <mergeCell ref="D411:J411"/>
    <mergeCell ref="D412:J412"/>
    <mergeCell ref="A414:A417"/>
    <mergeCell ref="D414:J414"/>
    <mergeCell ref="D415:J415"/>
    <mergeCell ref="D416:J416"/>
    <mergeCell ref="D408:J408"/>
    <mergeCell ref="D507:J507"/>
    <mergeCell ref="A433:A436"/>
    <mergeCell ref="D433:J433"/>
    <mergeCell ref="D434:J434"/>
    <mergeCell ref="D435:J435"/>
    <mergeCell ref="D436:J436"/>
    <mergeCell ref="A468:A471"/>
    <mergeCell ref="D468:J468"/>
    <mergeCell ref="D469:J469"/>
    <mergeCell ref="D470:J470"/>
    <mergeCell ref="D471:J471"/>
    <mergeCell ref="A441:A444"/>
    <mergeCell ref="D441:J441"/>
    <mergeCell ref="D442:J442"/>
    <mergeCell ref="A445:A448"/>
    <mergeCell ref="D445:J445"/>
    <mergeCell ref="D446:J446"/>
    <mergeCell ref="D447:J447"/>
    <mergeCell ref="A449:A452"/>
    <mergeCell ref="D449:J449"/>
    <mergeCell ref="D450:J450"/>
    <mergeCell ref="D451:J451"/>
    <mergeCell ref="D462:J462"/>
    <mergeCell ref="A437:A440"/>
    <mergeCell ref="A605:L605"/>
    <mergeCell ref="A501:L501"/>
    <mergeCell ref="D527:J527"/>
    <mergeCell ref="D528:J528"/>
    <mergeCell ref="A476:A479"/>
    <mergeCell ref="D476:J476"/>
    <mergeCell ref="D477:J477"/>
    <mergeCell ref="D478:J478"/>
    <mergeCell ref="A480:A483"/>
    <mergeCell ref="D480:J480"/>
    <mergeCell ref="D481:J481"/>
    <mergeCell ref="D482:J482"/>
    <mergeCell ref="A484:A487"/>
    <mergeCell ref="D484:J484"/>
    <mergeCell ref="D485:J485"/>
    <mergeCell ref="D486:J486"/>
    <mergeCell ref="D487:J487"/>
    <mergeCell ref="A496:A499"/>
    <mergeCell ref="D496:J496"/>
    <mergeCell ref="D498:J498"/>
    <mergeCell ref="D504:J504"/>
    <mergeCell ref="D505:J505"/>
    <mergeCell ref="D506:J506"/>
    <mergeCell ref="A507:A510"/>
    <mergeCell ref="D625:J625"/>
    <mergeCell ref="D626:J626"/>
    <mergeCell ref="A607:A610"/>
    <mergeCell ref="D607:J607"/>
    <mergeCell ref="D608:J608"/>
    <mergeCell ref="D609:J609"/>
    <mergeCell ref="D610:J610"/>
    <mergeCell ref="A611:A614"/>
    <mergeCell ref="D611:J611"/>
    <mergeCell ref="D612:J612"/>
    <mergeCell ref="D613:J613"/>
    <mergeCell ref="D614:J614"/>
    <mergeCell ref="A536:L536"/>
    <mergeCell ref="A631:A634"/>
    <mergeCell ref="A635:A638"/>
    <mergeCell ref="D635:J635"/>
    <mergeCell ref="D637:J637"/>
    <mergeCell ref="D631:J631"/>
    <mergeCell ref="D632:J632"/>
    <mergeCell ref="D633:J633"/>
    <mergeCell ref="H636:J636"/>
    <mergeCell ref="D596:J596"/>
    <mergeCell ref="D597:J597"/>
    <mergeCell ref="A571:L571"/>
    <mergeCell ref="A627:A630"/>
    <mergeCell ref="A615:A618"/>
    <mergeCell ref="D615:J615"/>
    <mergeCell ref="D616:J616"/>
    <mergeCell ref="D617:J617"/>
    <mergeCell ref="A619:A622"/>
    <mergeCell ref="D619:J619"/>
    <mergeCell ref="D620:J620"/>
    <mergeCell ref="D621:J621"/>
    <mergeCell ref="A623:A626"/>
    <mergeCell ref="D623:J623"/>
    <mergeCell ref="D624:J624"/>
  </mergeCells>
  <pageMargins left="0.7" right="0.7" top="0.75" bottom="0.75" header="0.3" footer="0.3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C220-D99B-4334-A5A5-4D0682E09798}">
  <dimension ref="A1:P118"/>
  <sheetViews>
    <sheetView workbookViewId="0">
      <selection activeCell="P17" sqref="P17"/>
    </sheetView>
  </sheetViews>
  <sheetFormatPr defaultColWidth="9.140625" defaultRowHeight="15"/>
  <cols>
    <col min="1" max="1" width="11.7109375" bestFit="1" customWidth="1"/>
    <col min="2" max="5" width="17.5703125" customWidth="1"/>
    <col min="6" max="12" width="12" customWidth="1"/>
    <col min="13" max="16" width="13.28515625" customWidth="1"/>
  </cols>
  <sheetData>
    <row r="1" spans="1:16" ht="18.75">
      <c r="F1" s="1588" t="s">
        <v>920</v>
      </c>
      <c r="G1" s="1588"/>
      <c r="H1" s="1588"/>
      <c r="I1" s="1588"/>
      <c r="J1" s="1588"/>
      <c r="K1" s="1588"/>
      <c r="L1" s="1588"/>
    </row>
    <row r="2" spans="1:16">
      <c r="F2" s="1597" t="s">
        <v>921</v>
      </c>
      <c r="G2" s="1597"/>
      <c r="H2" s="1597"/>
      <c r="I2" s="1597"/>
      <c r="J2" s="1597"/>
      <c r="K2" s="1597"/>
      <c r="L2" s="1597"/>
    </row>
    <row r="3" spans="1:16">
      <c r="F3" s="1598" t="s">
        <v>922</v>
      </c>
      <c r="G3" s="1598"/>
      <c r="H3" s="1598"/>
      <c r="I3" s="1598"/>
      <c r="J3" s="1598"/>
      <c r="K3" s="1598"/>
      <c r="L3" s="1598"/>
    </row>
    <row r="4" spans="1:16">
      <c r="F4" s="1589" t="s">
        <v>923</v>
      </c>
      <c r="G4" s="1590"/>
      <c r="H4" s="1590"/>
      <c r="I4" s="1590"/>
      <c r="J4" s="1590"/>
      <c r="K4" s="1590"/>
      <c r="L4" s="1591"/>
    </row>
    <row r="5" spans="1:16">
      <c r="F5" s="1599" t="s">
        <v>924</v>
      </c>
      <c r="G5" s="1599"/>
      <c r="H5" s="1599"/>
      <c r="I5" s="1599"/>
      <c r="J5" s="1599"/>
      <c r="K5" s="1599"/>
      <c r="L5" s="1599"/>
    </row>
    <row r="7" spans="1:16">
      <c r="B7" s="1600" t="s">
        <v>925</v>
      </c>
      <c r="C7" s="1600"/>
      <c r="D7" s="1600"/>
      <c r="E7" s="1600"/>
      <c r="F7" s="1600"/>
      <c r="G7" s="1600"/>
      <c r="H7" s="1600"/>
      <c r="I7" s="898"/>
      <c r="J7" s="1600" t="s">
        <v>926</v>
      </c>
      <c r="K7" s="1600"/>
      <c r="L7" s="1600"/>
      <c r="M7" s="1600"/>
      <c r="N7" s="1600"/>
      <c r="O7" s="1600"/>
      <c r="P7" s="1600"/>
    </row>
    <row r="8" spans="1:16">
      <c r="B8" s="1254" t="s">
        <v>46</v>
      </c>
      <c r="C8" s="1254" t="s">
        <v>40</v>
      </c>
      <c r="D8" s="1254" t="s">
        <v>41</v>
      </c>
      <c r="E8" s="1254" t="s">
        <v>927</v>
      </c>
      <c r="F8" s="1254" t="s">
        <v>43</v>
      </c>
      <c r="G8" s="1254" t="s">
        <v>928</v>
      </c>
      <c r="H8" s="1254" t="s">
        <v>929</v>
      </c>
      <c r="J8" s="1254" t="s">
        <v>46</v>
      </c>
      <c r="K8" s="1254" t="s">
        <v>40</v>
      </c>
      <c r="L8" s="1254" t="s">
        <v>41</v>
      </c>
      <c r="M8" s="1254" t="s">
        <v>927</v>
      </c>
      <c r="N8" s="1254" t="s">
        <v>43</v>
      </c>
      <c r="O8" s="1254" t="s">
        <v>928</v>
      </c>
      <c r="P8" s="1254" t="s">
        <v>929</v>
      </c>
    </row>
    <row r="9" spans="1:16">
      <c r="B9" s="924"/>
      <c r="C9" s="924"/>
      <c r="D9" s="925">
        <v>10</v>
      </c>
      <c r="E9" s="925">
        <v>11</v>
      </c>
      <c r="F9" s="925">
        <v>12</v>
      </c>
      <c r="G9" s="925">
        <v>13</v>
      </c>
      <c r="H9" s="925">
        <v>14</v>
      </c>
      <c r="J9" s="924"/>
      <c r="K9" s="924"/>
      <c r="L9" s="928">
        <v>1</v>
      </c>
      <c r="M9" s="928">
        <v>2</v>
      </c>
      <c r="N9" s="928">
        <v>3</v>
      </c>
      <c r="O9" s="928">
        <v>4</v>
      </c>
      <c r="P9" s="928">
        <v>5</v>
      </c>
    </row>
    <row r="10" spans="1:16">
      <c r="B10" s="926">
        <v>15</v>
      </c>
      <c r="C10" s="926">
        <v>16</v>
      </c>
      <c r="D10" s="926">
        <v>17</v>
      </c>
      <c r="E10" s="926">
        <v>18</v>
      </c>
      <c r="F10" s="926">
        <v>19</v>
      </c>
      <c r="G10" s="926">
        <v>20</v>
      </c>
      <c r="H10" s="926">
        <v>21</v>
      </c>
      <c r="J10" s="925">
        <v>6</v>
      </c>
      <c r="K10" s="925">
        <v>7</v>
      </c>
      <c r="L10" s="925">
        <v>8</v>
      </c>
      <c r="M10" s="925">
        <v>9</v>
      </c>
      <c r="N10" s="925">
        <v>10</v>
      </c>
      <c r="O10" s="925">
        <v>11</v>
      </c>
      <c r="P10" s="925">
        <v>12</v>
      </c>
    </row>
    <row r="11" spans="1:16">
      <c r="B11" s="927">
        <v>22</v>
      </c>
      <c r="C11" s="927">
        <v>23</v>
      </c>
      <c r="D11" s="927">
        <v>24</v>
      </c>
      <c r="E11" s="927">
        <v>25</v>
      </c>
      <c r="F11" s="927">
        <v>26</v>
      </c>
      <c r="G11" s="927">
        <v>27</v>
      </c>
      <c r="H11" s="927">
        <v>28</v>
      </c>
      <c r="J11" s="926">
        <v>13</v>
      </c>
      <c r="K11" s="926">
        <v>14</v>
      </c>
      <c r="L11" s="926">
        <v>15</v>
      </c>
      <c r="M11" s="926">
        <v>16</v>
      </c>
      <c r="N11" s="926">
        <v>17</v>
      </c>
      <c r="O11" s="926">
        <v>18</v>
      </c>
      <c r="P11" s="926">
        <v>19</v>
      </c>
    </row>
    <row r="12" spans="1:16">
      <c r="B12" s="928">
        <v>29</v>
      </c>
      <c r="C12" s="928">
        <v>30</v>
      </c>
      <c r="D12" s="928">
        <v>31</v>
      </c>
      <c r="E12" s="924"/>
      <c r="F12" s="924"/>
      <c r="G12" s="924"/>
      <c r="H12" s="924"/>
      <c r="J12" s="929">
        <v>20</v>
      </c>
      <c r="K12" s="929">
        <v>21</v>
      </c>
      <c r="L12" s="929">
        <v>22</v>
      </c>
      <c r="M12" s="929">
        <v>23</v>
      </c>
      <c r="N12" s="929">
        <v>24</v>
      </c>
      <c r="O12" s="930">
        <v>25</v>
      </c>
      <c r="P12" s="929">
        <v>26</v>
      </c>
    </row>
    <row r="13" spans="1:16">
      <c r="J13" s="931">
        <v>27</v>
      </c>
      <c r="K13" s="931">
        <v>28</v>
      </c>
      <c r="L13" s="931">
        <v>29</v>
      </c>
      <c r="M13" s="931">
        <v>30</v>
      </c>
      <c r="N13" s="924"/>
      <c r="O13" s="932"/>
      <c r="P13" s="932"/>
    </row>
    <row r="16" spans="1:16" ht="15" customHeight="1">
      <c r="A16" s="1592" t="s">
        <v>930</v>
      </c>
      <c r="B16" s="1593"/>
      <c r="C16" s="1594"/>
      <c r="D16" s="1595">
        <v>28</v>
      </c>
      <c r="E16" s="1596"/>
      <c r="F16" s="1593" t="s">
        <v>931</v>
      </c>
      <c r="G16" s="1593"/>
      <c r="H16" s="1593"/>
      <c r="I16" s="1593"/>
      <c r="J16" s="1593"/>
      <c r="K16" s="1593"/>
      <c r="L16" s="1593"/>
      <c r="M16" s="1593"/>
      <c r="N16" s="1594"/>
    </row>
    <row r="17" spans="1:14" s="271" customFormat="1" ht="42.75">
      <c r="A17" s="917" t="s">
        <v>1</v>
      </c>
      <c r="B17" s="918" t="s">
        <v>932</v>
      </c>
      <c r="C17" s="919" t="s">
        <v>933</v>
      </c>
      <c r="D17" s="920" t="s">
        <v>934</v>
      </c>
      <c r="E17" s="921" t="s">
        <v>935</v>
      </c>
      <c r="F17" s="922">
        <v>44416</v>
      </c>
      <c r="G17" s="922">
        <v>44447</v>
      </c>
      <c r="H17" s="922">
        <v>44477</v>
      </c>
      <c r="I17" s="922">
        <v>44508</v>
      </c>
      <c r="J17" s="922">
        <v>44538</v>
      </c>
      <c r="K17" s="923" t="s">
        <v>936</v>
      </c>
      <c r="L17" s="923" t="s">
        <v>937</v>
      </c>
      <c r="M17" s="923" t="s">
        <v>294</v>
      </c>
      <c r="N17" s="923" t="s">
        <v>938</v>
      </c>
    </row>
    <row r="18" spans="1:14" ht="16.5">
      <c r="A18" s="913" t="s">
        <v>54</v>
      </c>
      <c r="B18" s="914"/>
      <c r="C18" s="914"/>
      <c r="D18" s="914"/>
      <c r="E18" s="914"/>
      <c r="F18" s="914" t="s">
        <v>52</v>
      </c>
      <c r="G18" s="914" t="s">
        <v>52</v>
      </c>
      <c r="H18" s="914" t="s">
        <v>52</v>
      </c>
      <c r="I18" s="914">
        <v>1</v>
      </c>
      <c r="J18" s="914" t="s">
        <v>52</v>
      </c>
      <c r="K18" s="914">
        <v>3</v>
      </c>
      <c r="L18" s="914">
        <v>2</v>
      </c>
      <c r="M18" s="914">
        <v>6</v>
      </c>
      <c r="N18" s="915">
        <v>180</v>
      </c>
    </row>
    <row r="19" spans="1:14" ht="16.5">
      <c r="A19" s="913" t="s">
        <v>277</v>
      </c>
      <c r="B19" s="914"/>
      <c r="C19" s="914"/>
      <c r="D19" s="914"/>
      <c r="E19" s="914"/>
      <c r="F19" s="914" t="s">
        <v>52</v>
      </c>
      <c r="G19" s="914" t="s">
        <v>52</v>
      </c>
      <c r="H19" s="914" t="s">
        <v>52</v>
      </c>
      <c r="I19" s="914">
        <v>4</v>
      </c>
      <c r="J19" s="914" t="s">
        <v>52</v>
      </c>
      <c r="K19" s="914">
        <v>2</v>
      </c>
      <c r="L19" s="914">
        <v>2</v>
      </c>
      <c r="M19" s="914">
        <v>8</v>
      </c>
      <c r="N19" s="915">
        <v>240</v>
      </c>
    </row>
    <row r="20" spans="1:14" ht="16.5">
      <c r="A20" s="913" t="s">
        <v>278</v>
      </c>
      <c r="B20" s="914"/>
      <c r="C20" s="914"/>
      <c r="D20" s="914"/>
      <c r="E20" s="914"/>
      <c r="F20" s="914" t="s">
        <v>52</v>
      </c>
      <c r="G20" s="914" t="s">
        <v>52</v>
      </c>
      <c r="H20" s="914" t="s">
        <v>52</v>
      </c>
      <c r="I20" s="914">
        <v>2</v>
      </c>
      <c r="J20" s="914">
        <v>1</v>
      </c>
      <c r="K20" s="914">
        <v>1</v>
      </c>
      <c r="L20" s="914">
        <v>3</v>
      </c>
      <c r="M20" s="914">
        <v>7</v>
      </c>
      <c r="N20" s="915">
        <v>210</v>
      </c>
    </row>
    <row r="21" spans="1:14" ht="16.5">
      <c r="A21" s="913" t="s">
        <v>279</v>
      </c>
      <c r="B21" s="914"/>
      <c r="C21" s="914"/>
      <c r="D21" s="914"/>
      <c r="E21" s="914"/>
      <c r="F21" s="914" t="s">
        <v>52</v>
      </c>
      <c r="G21" s="914" t="s">
        <v>52</v>
      </c>
      <c r="H21" s="914" t="s">
        <v>52</v>
      </c>
      <c r="I21" s="914">
        <v>2</v>
      </c>
      <c r="J21" s="914">
        <v>3</v>
      </c>
      <c r="K21" s="914">
        <v>3</v>
      </c>
      <c r="L21" s="914">
        <v>3</v>
      </c>
      <c r="M21" s="914">
        <v>11</v>
      </c>
      <c r="N21" s="915">
        <v>330</v>
      </c>
    </row>
    <row r="22" spans="1:14" ht="16.5">
      <c r="A22" s="913" t="s">
        <v>280</v>
      </c>
      <c r="B22" s="914"/>
      <c r="C22" s="914"/>
      <c r="D22" s="914"/>
      <c r="E22" s="914"/>
      <c r="F22" s="914" t="s">
        <v>52</v>
      </c>
      <c r="G22" s="914" t="s">
        <v>52</v>
      </c>
      <c r="H22" s="914" t="s">
        <v>52</v>
      </c>
      <c r="I22" s="914">
        <v>2</v>
      </c>
      <c r="J22" s="914">
        <v>4</v>
      </c>
      <c r="K22" s="914">
        <v>3</v>
      </c>
      <c r="L22" s="914">
        <v>4</v>
      </c>
      <c r="M22" s="914">
        <v>13</v>
      </c>
      <c r="N22" s="915">
        <v>390</v>
      </c>
    </row>
    <row r="23" spans="1:14" ht="16.5">
      <c r="A23" s="913" t="s">
        <v>281</v>
      </c>
      <c r="B23" s="914" t="s">
        <v>63</v>
      </c>
      <c r="C23" s="914"/>
      <c r="D23" s="914"/>
      <c r="E23" s="916"/>
      <c r="F23" s="916" t="s">
        <v>52</v>
      </c>
      <c r="G23" s="916" t="s">
        <v>52</v>
      </c>
      <c r="H23" s="916" t="s">
        <v>52</v>
      </c>
      <c r="I23" s="916">
        <v>1</v>
      </c>
      <c r="J23" s="916">
        <v>1</v>
      </c>
      <c r="K23" s="916">
        <v>2</v>
      </c>
      <c r="L23" s="916">
        <v>0</v>
      </c>
      <c r="M23" s="914">
        <f>SUM(F23:L23)</f>
        <v>4</v>
      </c>
      <c r="N23" s="933">
        <v>278</v>
      </c>
    </row>
    <row r="24" spans="1:14" ht="16.5">
      <c r="A24" s="913" t="s">
        <v>282</v>
      </c>
      <c r="B24" s="914" t="s">
        <v>63</v>
      </c>
      <c r="C24" s="914"/>
      <c r="D24" s="914"/>
      <c r="E24" s="916"/>
      <c r="F24" s="916" t="s">
        <v>52</v>
      </c>
      <c r="G24" s="916" t="s">
        <v>52</v>
      </c>
      <c r="H24" s="916" t="s">
        <v>52</v>
      </c>
      <c r="I24" s="916" t="s">
        <v>52</v>
      </c>
      <c r="J24" s="916">
        <v>4</v>
      </c>
      <c r="K24" s="916" t="s">
        <v>52</v>
      </c>
      <c r="L24" s="916" t="s">
        <v>52</v>
      </c>
      <c r="M24" s="914">
        <f>SUM(F24:L24)</f>
        <v>4</v>
      </c>
      <c r="N24" s="933">
        <v>165</v>
      </c>
    </row>
    <row r="25" spans="1:14" ht="16.5">
      <c r="A25" s="913" t="s">
        <v>283</v>
      </c>
      <c r="B25" s="914" t="s">
        <v>63</v>
      </c>
      <c r="C25" s="914" t="s">
        <v>52</v>
      </c>
      <c r="D25" s="914" t="s">
        <v>52</v>
      </c>
      <c r="E25" s="916" t="s">
        <v>52</v>
      </c>
      <c r="F25" s="916" t="s">
        <v>52</v>
      </c>
      <c r="G25" s="916" t="s">
        <v>52</v>
      </c>
      <c r="H25" s="916">
        <v>1</v>
      </c>
      <c r="I25" s="916" t="s">
        <v>52</v>
      </c>
      <c r="J25" s="916" t="s">
        <v>52</v>
      </c>
      <c r="K25" s="916" t="s">
        <v>52</v>
      </c>
      <c r="L25" s="916" t="s">
        <v>52</v>
      </c>
      <c r="M25" s="914">
        <f>SUM(F25:L25)</f>
        <v>1</v>
      </c>
      <c r="N25" s="933">
        <v>79</v>
      </c>
    </row>
    <row r="26" spans="1:14" ht="16.5">
      <c r="A26" s="913" t="s">
        <v>284</v>
      </c>
      <c r="B26" s="914" t="s">
        <v>63</v>
      </c>
      <c r="C26" s="914" t="s">
        <v>52</v>
      </c>
      <c r="D26" s="914" t="s">
        <v>52</v>
      </c>
      <c r="E26" s="916" t="s">
        <v>52</v>
      </c>
      <c r="F26" s="916" t="s">
        <v>52</v>
      </c>
      <c r="G26" s="916" t="s">
        <v>52</v>
      </c>
      <c r="H26" s="916" t="s">
        <v>52</v>
      </c>
      <c r="I26" s="916" t="s">
        <v>52</v>
      </c>
      <c r="J26" s="916" t="s">
        <v>52</v>
      </c>
      <c r="K26" s="916" t="s">
        <v>52</v>
      </c>
      <c r="L26" s="916" t="s">
        <v>52</v>
      </c>
      <c r="M26" s="914">
        <f>SUM(F26:L26)</f>
        <v>0</v>
      </c>
      <c r="N26" s="915" t="s">
        <v>52</v>
      </c>
    </row>
    <row r="27" spans="1:14" ht="16.5">
      <c r="A27" s="913" t="s">
        <v>36</v>
      </c>
      <c r="B27" s="914" t="s">
        <v>63</v>
      </c>
      <c r="C27" s="914" t="s">
        <v>52</v>
      </c>
      <c r="D27" s="914" t="s">
        <v>52</v>
      </c>
      <c r="E27" s="916" t="s">
        <v>52</v>
      </c>
      <c r="F27" s="916" t="s">
        <v>52</v>
      </c>
      <c r="G27" s="916" t="s">
        <v>52</v>
      </c>
      <c r="H27" s="916">
        <v>1</v>
      </c>
      <c r="I27" s="916" t="s">
        <v>52</v>
      </c>
      <c r="J27" s="916">
        <v>2</v>
      </c>
      <c r="K27" s="916" t="s">
        <v>52</v>
      </c>
      <c r="L27" s="916" t="s">
        <v>52</v>
      </c>
      <c r="M27" s="914">
        <f>SUM(F27:L27)</f>
        <v>3</v>
      </c>
      <c r="N27" s="933">
        <v>110</v>
      </c>
    </row>
    <row r="29" spans="1:14">
      <c r="A29" s="1592" t="s">
        <v>930</v>
      </c>
      <c r="B29" s="1593"/>
      <c r="C29" s="1594"/>
      <c r="D29" s="1595"/>
      <c r="E29" s="1596"/>
      <c r="F29" s="1593" t="s">
        <v>931</v>
      </c>
      <c r="G29" s="1593"/>
      <c r="H29" s="1593"/>
      <c r="I29" s="1593"/>
      <c r="J29" s="1593"/>
      <c r="K29" s="1593"/>
      <c r="L29" s="1593"/>
      <c r="M29" s="1593"/>
      <c r="N29" s="1594"/>
    </row>
    <row r="30" spans="1:14" ht="42.75">
      <c r="A30" s="917" t="s">
        <v>1</v>
      </c>
      <c r="B30" s="918" t="s">
        <v>932</v>
      </c>
      <c r="C30" s="919" t="s">
        <v>933</v>
      </c>
      <c r="D30" s="920" t="s">
        <v>934</v>
      </c>
      <c r="E30" s="921" t="s">
        <v>935</v>
      </c>
      <c r="F30" s="922" t="s">
        <v>939</v>
      </c>
      <c r="G30" s="922" t="s">
        <v>940</v>
      </c>
      <c r="H30" s="922" t="s">
        <v>941</v>
      </c>
      <c r="I30" s="922" t="s">
        <v>942</v>
      </c>
      <c r="J30" s="922" t="s">
        <v>943</v>
      </c>
      <c r="K30" s="922" t="s">
        <v>944</v>
      </c>
      <c r="L30" s="922" t="s">
        <v>945</v>
      </c>
      <c r="M30" s="923" t="s">
        <v>294</v>
      </c>
      <c r="N30" s="923" t="s">
        <v>938</v>
      </c>
    </row>
    <row r="31" spans="1:14" ht="16.5">
      <c r="A31" s="913" t="s">
        <v>54</v>
      </c>
      <c r="B31" s="914"/>
      <c r="C31" s="914"/>
      <c r="D31" s="914"/>
      <c r="E31" s="914"/>
      <c r="F31" s="914">
        <v>6</v>
      </c>
      <c r="G31" s="914">
        <v>19</v>
      </c>
      <c r="H31" s="914">
        <v>14</v>
      </c>
      <c r="I31" s="914">
        <v>5</v>
      </c>
      <c r="J31" s="914">
        <v>7</v>
      </c>
      <c r="K31" s="914">
        <v>14</v>
      </c>
      <c r="L31" s="914">
        <v>15</v>
      </c>
      <c r="M31" s="914">
        <v>119</v>
      </c>
      <c r="N31" s="915">
        <v>2168.4699999999998</v>
      </c>
    </row>
    <row r="32" spans="1:14" ht="16.5">
      <c r="A32" s="913" t="s">
        <v>277</v>
      </c>
      <c r="B32" s="914"/>
      <c r="C32" s="914"/>
      <c r="D32" s="914"/>
      <c r="E32" s="914"/>
      <c r="F32" s="914">
        <v>20</v>
      </c>
      <c r="G32" s="914">
        <v>25</v>
      </c>
      <c r="H32" s="914">
        <v>28</v>
      </c>
      <c r="I32" s="914">
        <v>19</v>
      </c>
      <c r="J32" s="914">
        <v>39</v>
      </c>
      <c r="K32" s="914">
        <v>37</v>
      </c>
      <c r="L32" s="914">
        <v>103</v>
      </c>
      <c r="M32" s="914">
        <v>222</v>
      </c>
      <c r="N32" s="915">
        <v>4578.05</v>
      </c>
    </row>
    <row r="33" spans="1:14" ht="16.5">
      <c r="A33" s="913" t="s">
        <v>278</v>
      </c>
      <c r="B33" s="914"/>
      <c r="C33" s="914"/>
      <c r="D33" s="914"/>
      <c r="E33" s="914"/>
      <c r="F33" s="999">
        <v>4</v>
      </c>
      <c r="G33" s="999">
        <v>10</v>
      </c>
      <c r="H33" s="999">
        <v>10</v>
      </c>
      <c r="I33" s="999">
        <v>3</v>
      </c>
      <c r="J33" s="999">
        <v>1</v>
      </c>
      <c r="K33" s="999">
        <v>3</v>
      </c>
      <c r="L33" s="999">
        <v>4</v>
      </c>
      <c r="M33" s="999">
        <v>42</v>
      </c>
      <c r="N33" s="915">
        <v>669.47</v>
      </c>
    </row>
    <row r="34" spans="1:14" ht="16.5">
      <c r="A34" s="913" t="s">
        <v>279</v>
      </c>
      <c r="B34" s="914"/>
      <c r="C34" s="914"/>
      <c r="D34" s="914"/>
      <c r="E34" s="914"/>
      <c r="F34" s="914">
        <v>15</v>
      </c>
      <c r="G34" s="914">
        <v>18</v>
      </c>
      <c r="H34" s="914">
        <v>34</v>
      </c>
      <c r="I34" s="914">
        <v>14</v>
      </c>
      <c r="J34" s="914">
        <v>51</v>
      </c>
      <c r="K34" s="914">
        <v>31</v>
      </c>
      <c r="L34" s="914">
        <v>34</v>
      </c>
      <c r="M34" s="914">
        <v>155</v>
      </c>
      <c r="N34" s="915">
        <v>2718</v>
      </c>
    </row>
    <row r="35" spans="1:14" ht="16.5">
      <c r="A35" s="913" t="s">
        <v>280</v>
      </c>
      <c r="B35" s="914"/>
      <c r="C35" s="914"/>
      <c r="D35" s="914"/>
      <c r="E35" s="914"/>
      <c r="F35" s="914">
        <v>29</v>
      </c>
      <c r="G35" s="914">
        <v>9</v>
      </c>
      <c r="H35" s="914">
        <v>13</v>
      </c>
      <c r="I35" s="914">
        <v>17</v>
      </c>
      <c r="J35" s="914">
        <v>17</v>
      </c>
      <c r="K35" s="914">
        <v>33</v>
      </c>
      <c r="L35" s="914">
        <v>19</v>
      </c>
      <c r="M35" s="914">
        <v>136</v>
      </c>
      <c r="N35" s="915">
        <v>2448.2800000000002</v>
      </c>
    </row>
    <row r="36" spans="1:14" ht="16.5">
      <c r="A36" s="913" t="s">
        <v>281</v>
      </c>
      <c r="B36" s="914"/>
      <c r="C36" s="914" t="s">
        <v>63</v>
      </c>
      <c r="D36" s="914"/>
      <c r="E36" s="916"/>
      <c r="F36" s="916" t="s">
        <v>52</v>
      </c>
      <c r="G36" s="916"/>
      <c r="H36" s="916" t="s">
        <v>52</v>
      </c>
      <c r="I36" s="916" t="s">
        <v>52</v>
      </c>
      <c r="J36" s="916" t="s">
        <v>52</v>
      </c>
      <c r="K36" s="916" t="s">
        <v>52</v>
      </c>
      <c r="L36" s="916" t="s">
        <v>52</v>
      </c>
      <c r="M36" s="914">
        <v>0</v>
      </c>
      <c r="N36" s="915" t="s">
        <v>52</v>
      </c>
    </row>
    <row r="37" spans="1:14" ht="16.5">
      <c r="A37" s="913" t="s">
        <v>282</v>
      </c>
      <c r="B37" s="914"/>
      <c r="C37" s="914" t="s">
        <v>63</v>
      </c>
      <c r="D37" s="914"/>
      <c r="E37" s="916"/>
      <c r="F37" s="916" t="s">
        <v>52</v>
      </c>
      <c r="G37" s="916" t="s">
        <v>52</v>
      </c>
      <c r="H37" s="916" t="s">
        <v>52</v>
      </c>
      <c r="I37" s="916" t="s">
        <v>52</v>
      </c>
      <c r="J37" s="916" t="s">
        <v>52</v>
      </c>
      <c r="K37" s="916" t="s">
        <v>52</v>
      </c>
      <c r="L37" s="916" t="s">
        <v>52</v>
      </c>
      <c r="M37" s="914">
        <v>0</v>
      </c>
      <c r="N37" s="915" t="s">
        <v>52</v>
      </c>
    </row>
    <row r="38" spans="1:14" ht="16.5">
      <c r="A38" s="913" t="s">
        <v>283</v>
      </c>
      <c r="B38" s="914" t="s">
        <v>52</v>
      </c>
      <c r="C38" s="914" t="s">
        <v>63</v>
      </c>
      <c r="D38" s="914" t="s">
        <v>52</v>
      </c>
      <c r="E38" s="916" t="s">
        <v>52</v>
      </c>
      <c r="F38" s="916" t="s">
        <v>52</v>
      </c>
      <c r="G38" s="916" t="s">
        <v>52</v>
      </c>
      <c r="H38" s="916" t="s">
        <v>52</v>
      </c>
      <c r="I38" s="916" t="s">
        <v>52</v>
      </c>
      <c r="J38" s="916" t="s">
        <v>52</v>
      </c>
      <c r="K38" s="916" t="s">
        <v>52</v>
      </c>
      <c r="L38" s="916" t="s">
        <v>52</v>
      </c>
      <c r="M38" s="914">
        <v>0</v>
      </c>
      <c r="N38" s="915" t="s">
        <v>52</v>
      </c>
    </row>
    <row r="39" spans="1:14" ht="16.5">
      <c r="A39" s="913" t="s">
        <v>284</v>
      </c>
      <c r="B39" s="914" t="s">
        <v>52</v>
      </c>
      <c r="C39" s="914" t="s">
        <v>63</v>
      </c>
      <c r="D39" s="914" t="s">
        <v>52</v>
      </c>
      <c r="E39" s="916" t="s">
        <v>52</v>
      </c>
      <c r="F39" s="916" t="s">
        <v>52</v>
      </c>
      <c r="G39" s="916" t="s">
        <v>52</v>
      </c>
      <c r="H39" s="916" t="s">
        <v>52</v>
      </c>
      <c r="I39" s="916" t="s">
        <v>52</v>
      </c>
      <c r="J39" s="916" t="s">
        <v>52</v>
      </c>
      <c r="K39" s="916" t="s">
        <v>52</v>
      </c>
      <c r="L39" s="916" t="s">
        <v>52</v>
      </c>
      <c r="M39" s="914">
        <v>0</v>
      </c>
      <c r="N39" s="915" t="s">
        <v>52</v>
      </c>
    </row>
    <row r="40" spans="1:14" ht="16.5">
      <c r="A40" s="913" t="s">
        <v>36</v>
      </c>
      <c r="B40" s="914" t="s">
        <v>52</v>
      </c>
      <c r="C40" s="914" t="s">
        <v>63</v>
      </c>
      <c r="D40" s="914" t="s">
        <v>52</v>
      </c>
      <c r="E40" s="916" t="s">
        <v>52</v>
      </c>
      <c r="F40" s="916" t="s">
        <v>52</v>
      </c>
      <c r="G40" s="916" t="s">
        <v>52</v>
      </c>
      <c r="H40" s="916" t="s">
        <v>52</v>
      </c>
      <c r="I40" s="916" t="s">
        <v>52</v>
      </c>
      <c r="J40" s="916" t="s">
        <v>52</v>
      </c>
      <c r="K40" s="916" t="s">
        <v>52</v>
      </c>
      <c r="L40" s="916" t="s">
        <v>52</v>
      </c>
      <c r="M40" s="914">
        <v>0</v>
      </c>
      <c r="N40" s="915" t="s">
        <v>52</v>
      </c>
    </row>
    <row r="42" spans="1:14">
      <c r="A42" s="1592" t="s">
        <v>930</v>
      </c>
      <c r="B42" s="1593"/>
      <c r="C42" s="1594"/>
      <c r="D42" s="1595"/>
      <c r="E42" s="1596"/>
      <c r="F42" s="1593" t="s">
        <v>931</v>
      </c>
      <c r="G42" s="1593"/>
      <c r="H42" s="1593"/>
      <c r="I42" s="1593"/>
      <c r="J42" s="1593"/>
      <c r="K42" s="1593"/>
      <c r="L42" s="1593"/>
      <c r="M42" s="1593"/>
      <c r="N42" s="1594"/>
    </row>
    <row r="43" spans="1:14" ht="42.75">
      <c r="A43" s="917" t="s">
        <v>1</v>
      </c>
      <c r="B43" s="918" t="s">
        <v>932</v>
      </c>
      <c r="C43" s="919" t="s">
        <v>933</v>
      </c>
      <c r="D43" s="920" t="s">
        <v>934</v>
      </c>
      <c r="E43" s="921" t="s">
        <v>935</v>
      </c>
      <c r="F43" s="922" t="s">
        <v>946</v>
      </c>
      <c r="G43" s="922" t="s">
        <v>947</v>
      </c>
      <c r="H43" s="922" t="s">
        <v>948</v>
      </c>
      <c r="I43" s="922" t="s">
        <v>949</v>
      </c>
      <c r="J43" s="922" t="s">
        <v>950</v>
      </c>
      <c r="K43" s="923" t="s">
        <v>951</v>
      </c>
      <c r="L43" s="923" t="s">
        <v>952</v>
      </c>
      <c r="M43" s="923" t="s">
        <v>294</v>
      </c>
      <c r="N43" s="923" t="s">
        <v>938</v>
      </c>
    </row>
    <row r="44" spans="1:14" ht="16.5">
      <c r="A44" s="913" t="s">
        <v>54</v>
      </c>
      <c r="B44" s="914"/>
      <c r="C44" s="914"/>
      <c r="D44" s="914" t="s">
        <v>953</v>
      </c>
      <c r="E44" s="914"/>
      <c r="F44" s="914" t="s">
        <v>52</v>
      </c>
      <c r="G44" s="914" t="s">
        <v>52</v>
      </c>
      <c r="H44" s="914" t="s">
        <v>52</v>
      </c>
      <c r="I44" s="914" t="s">
        <v>52</v>
      </c>
      <c r="J44" s="914" t="s">
        <v>52</v>
      </c>
      <c r="K44" s="914" t="s">
        <v>52</v>
      </c>
      <c r="L44" s="914" t="s">
        <v>52</v>
      </c>
      <c r="M44" s="914">
        <v>64</v>
      </c>
      <c r="N44" s="1004">
        <v>19600</v>
      </c>
    </row>
    <row r="45" spans="1:14" ht="16.5">
      <c r="A45" s="913" t="s">
        <v>277</v>
      </c>
      <c r="B45" s="914"/>
      <c r="C45" s="914"/>
      <c r="D45" s="1003" t="s">
        <v>953</v>
      </c>
      <c r="E45" s="914"/>
      <c r="F45" s="914" t="s">
        <v>52</v>
      </c>
      <c r="G45" s="914" t="s">
        <v>52</v>
      </c>
      <c r="H45" s="914" t="s">
        <v>52</v>
      </c>
      <c r="I45" s="914" t="s">
        <v>52</v>
      </c>
      <c r="J45" s="914" t="s">
        <v>52</v>
      </c>
      <c r="K45" s="914" t="s">
        <v>52</v>
      </c>
      <c r="L45" s="914" t="s">
        <v>52</v>
      </c>
      <c r="M45" s="914">
        <v>51</v>
      </c>
      <c r="N45" s="1004">
        <v>15500</v>
      </c>
    </row>
    <row r="46" spans="1:14" ht="16.5">
      <c r="A46" s="913" t="s">
        <v>278</v>
      </c>
      <c r="B46" s="914"/>
      <c r="C46" s="914"/>
      <c r="D46" s="1003" t="s">
        <v>953</v>
      </c>
      <c r="E46" s="914"/>
      <c r="F46" s="914" t="s">
        <v>52</v>
      </c>
      <c r="G46" s="914" t="s">
        <v>52</v>
      </c>
      <c r="H46" s="914" t="s">
        <v>52</v>
      </c>
      <c r="I46" s="914" t="s">
        <v>52</v>
      </c>
      <c r="J46" s="914" t="s">
        <v>52</v>
      </c>
      <c r="K46" s="914" t="s">
        <v>52</v>
      </c>
      <c r="L46" s="914" t="s">
        <v>52</v>
      </c>
      <c r="M46" s="914">
        <v>81</v>
      </c>
      <c r="N46" s="1004">
        <v>23300</v>
      </c>
    </row>
    <row r="47" spans="1:14" ht="16.5">
      <c r="A47" s="913" t="s">
        <v>279</v>
      </c>
      <c r="B47" s="914"/>
      <c r="C47" s="914"/>
      <c r="D47" s="1003" t="s">
        <v>953</v>
      </c>
      <c r="E47" s="914"/>
      <c r="F47" s="914" t="s">
        <v>52</v>
      </c>
      <c r="G47" s="914" t="s">
        <v>52</v>
      </c>
      <c r="H47" s="914" t="s">
        <v>52</v>
      </c>
      <c r="I47" s="914" t="s">
        <v>52</v>
      </c>
      <c r="J47" s="914" t="s">
        <v>52</v>
      </c>
      <c r="K47" s="914" t="s">
        <v>52</v>
      </c>
      <c r="L47" s="914" t="s">
        <v>52</v>
      </c>
      <c r="M47" s="914">
        <v>146</v>
      </c>
      <c r="N47" s="1004">
        <v>38100</v>
      </c>
    </row>
    <row r="48" spans="1:14" ht="16.5">
      <c r="A48" s="913" t="s">
        <v>280</v>
      </c>
      <c r="B48" s="914"/>
      <c r="C48" s="914"/>
      <c r="D48" s="1003" t="s">
        <v>953</v>
      </c>
      <c r="E48" s="914"/>
      <c r="F48" s="914" t="s">
        <v>52</v>
      </c>
      <c r="G48" s="914" t="s">
        <v>52</v>
      </c>
      <c r="H48" s="914" t="s">
        <v>52</v>
      </c>
      <c r="I48" s="914" t="s">
        <v>52</v>
      </c>
      <c r="J48" s="914" t="s">
        <v>52</v>
      </c>
      <c r="K48" s="914" t="s">
        <v>52</v>
      </c>
      <c r="L48" s="914" t="s">
        <v>52</v>
      </c>
      <c r="M48" s="914">
        <v>155</v>
      </c>
      <c r="N48" s="1004">
        <v>42000</v>
      </c>
    </row>
    <row r="49" spans="1:14" ht="16.5">
      <c r="A49" s="913" t="s">
        <v>281</v>
      </c>
      <c r="B49" s="914"/>
      <c r="C49" s="914"/>
      <c r="D49" s="914" t="s">
        <v>953</v>
      </c>
      <c r="E49" s="916"/>
      <c r="F49" s="916">
        <v>11</v>
      </c>
      <c r="G49" s="916">
        <v>1</v>
      </c>
      <c r="H49" s="916">
        <v>4</v>
      </c>
      <c r="I49" s="916">
        <v>7</v>
      </c>
      <c r="J49" s="916">
        <v>6</v>
      </c>
      <c r="K49" s="916">
        <v>3</v>
      </c>
      <c r="L49" s="916">
        <v>18</v>
      </c>
      <c r="M49" s="914">
        <v>50</v>
      </c>
      <c r="N49" s="933">
        <v>16000</v>
      </c>
    </row>
    <row r="50" spans="1:14" ht="16.5">
      <c r="A50" s="913" t="s">
        <v>282</v>
      </c>
      <c r="B50" s="914"/>
      <c r="C50" s="914"/>
      <c r="D50" s="1003" t="s">
        <v>953</v>
      </c>
      <c r="E50" s="916"/>
      <c r="F50" s="916">
        <v>3</v>
      </c>
      <c r="G50" s="916">
        <v>4</v>
      </c>
      <c r="H50" s="916">
        <v>3</v>
      </c>
      <c r="I50" s="916">
        <v>4</v>
      </c>
      <c r="J50" s="916">
        <v>1</v>
      </c>
      <c r="K50" s="916">
        <v>1</v>
      </c>
      <c r="L50" s="916">
        <v>4</v>
      </c>
      <c r="M50" s="914">
        <v>20</v>
      </c>
      <c r="N50" s="933">
        <v>5100</v>
      </c>
    </row>
    <row r="51" spans="1:14" ht="16.5">
      <c r="A51" s="913" t="s">
        <v>283</v>
      </c>
      <c r="B51" s="914" t="s">
        <v>52</v>
      </c>
      <c r="C51" s="914" t="s">
        <v>52</v>
      </c>
      <c r="D51" s="1003" t="s">
        <v>953</v>
      </c>
      <c r="E51" s="916" t="s">
        <v>52</v>
      </c>
      <c r="F51" s="916">
        <v>1</v>
      </c>
      <c r="G51" s="916">
        <v>0</v>
      </c>
      <c r="H51" s="916">
        <v>2</v>
      </c>
      <c r="I51" s="916">
        <v>0</v>
      </c>
      <c r="J51" s="916">
        <v>0</v>
      </c>
      <c r="K51" s="916">
        <v>0</v>
      </c>
      <c r="L51" s="916">
        <v>3</v>
      </c>
      <c r="M51" s="914">
        <v>6</v>
      </c>
      <c r="N51" s="933">
        <v>1300</v>
      </c>
    </row>
    <row r="52" spans="1:14" ht="16.5">
      <c r="A52" s="913" t="s">
        <v>284</v>
      </c>
      <c r="B52" s="914" t="s">
        <v>52</v>
      </c>
      <c r="C52" s="914" t="s">
        <v>52</v>
      </c>
      <c r="D52" s="1003" t="s">
        <v>953</v>
      </c>
      <c r="E52" s="916" t="s">
        <v>52</v>
      </c>
      <c r="F52" s="916">
        <v>6</v>
      </c>
      <c r="G52" s="916">
        <v>2</v>
      </c>
      <c r="H52" s="916">
        <v>5</v>
      </c>
      <c r="I52" s="916">
        <v>2</v>
      </c>
      <c r="J52" s="916">
        <v>4</v>
      </c>
      <c r="K52" s="916">
        <v>9</v>
      </c>
      <c r="L52" s="916">
        <v>7</v>
      </c>
      <c r="M52" s="914">
        <v>15</v>
      </c>
      <c r="N52" s="933">
        <v>4600</v>
      </c>
    </row>
    <row r="53" spans="1:14" ht="16.5">
      <c r="A53" s="913" t="s">
        <v>36</v>
      </c>
      <c r="B53" s="914" t="s">
        <v>52</v>
      </c>
      <c r="C53" s="914" t="s">
        <v>52</v>
      </c>
      <c r="D53" s="1003" t="s">
        <v>953</v>
      </c>
      <c r="E53" s="916" t="s">
        <v>52</v>
      </c>
      <c r="F53" s="916">
        <v>5</v>
      </c>
      <c r="G53" s="916">
        <v>4</v>
      </c>
      <c r="H53" s="916">
        <v>1</v>
      </c>
      <c r="I53" s="916">
        <v>4</v>
      </c>
      <c r="J53" s="916">
        <v>0</v>
      </c>
      <c r="K53" s="916">
        <v>2</v>
      </c>
      <c r="L53" s="916">
        <v>11</v>
      </c>
      <c r="M53" s="914">
        <v>27</v>
      </c>
      <c r="N53" s="933">
        <v>7600</v>
      </c>
    </row>
    <row r="55" spans="1:14">
      <c r="A55" s="1592" t="s">
        <v>930</v>
      </c>
      <c r="B55" s="1593"/>
      <c r="C55" s="1594"/>
      <c r="D55" s="1595"/>
      <c r="E55" s="1596"/>
      <c r="F55" s="1593" t="s">
        <v>931</v>
      </c>
      <c r="G55" s="1593"/>
      <c r="H55" s="1593"/>
      <c r="I55" s="1593"/>
      <c r="J55" s="1593"/>
      <c r="K55" s="1593"/>
      <c r="L55" s="1593"/>
      <c r="M55" s="1593"/>
      <c r="N55" s="1594"/>
    </row>
    <row r="56" spans="1:14" ht="42.75">
      <c r="A56" s="917" t="s">
        <v>1</v>
      </c>
      <c r="B56" s="918" t="s">
        <v>932</v>
      </c>
      <c r="C56" s="919" t="s">
        <v>933</v>
      </c>
      <c r="D56" s="920" t="s">
        <v>934</v>
      </c>
      <c r="E56" s="921" t="s">
        <v>935</v>
      </c>
      <c r="F56" s="922" t="s">
        <v>954</v>
      </c>
      <c r="G56" s="922" t="s">
        <v>955</v>
      </c>
      <c r="H56" s="922" t="s">
        <v>956</v>
      </c>
      <c r="I56" s="922">
        <v>44205</v>
      </c>
      <c r="J56" s="922">
        <v>44236</v>
      </c>
      <c r="K56" s="922">
        <v>44264</v>
      </c>
      <c r="L56" s="922">
        <v>44295</v>
      </c>
      <c r="M56" s="923" t="s">
        <v>294</v>
      </c>
      <c r="N56" s="923" t="s">
        <v>938</v>
      </c>
    </row>
    <row r="57" spans="1:14" ht="33">
      <c r="A57" s="913" t="s">
        <v>54</v>
      </c>
      <c r="B57" s="914"/>
      <c r="C57" s="914"/>
      <c r="D57" s="914"/>
      <c r="E57" s="1003" t="s">
        <v>957</v>
      </c>
      <c r="F57" s="914" t="s">
        <v>52</v>
      </c>
      <c r="G57" s="914" t="s">
        <v>52</v>
      </c>
      <c r="H57" s="914" t="s">
        <v>52</v>
      </c>
      <c r="I57" s="914" t="s">
        <v>52</v>
      </c>
      <c r="J57" s="914" t="s">
        <v>52</v>
      </c>
      <c r="K57" s="914" t="s">
        <v>52</v>
      </c>
      <c r="L57" s="914" t="s">
        <v>52</v>
      </c>
      <c r="M57" s="914">
        <v>4</v>
      </c>
      <c r="N57" s="1025">
        <v>666</v>
      </c>
    </row>
    <row r="58" spans="1:14" ht="33">
      <c r="A58" s="913" t="s">
        <v>277</v>
      </c>
      <c r="B58" s="914"/>
      <c r="C58" s="914"/>
      <c r="D58" s="914"/>
      <c r="E58" s="1003" t="s">
        <v>957</v>
      </c>
      <c r="F58" s="914" t="s">
        <v>52</v>
      </c>
      <c r="G58" s="914" t="s">
        <v>52</v>
      </c>
      <c r="H58" s="914" t="s">
        <v>52</v>
      </c>
      <c r="I58" s="914" t="s">
        <v>52</v>
      </c>
      <c r="J58" s="914" t="s">
        <v>52</v>
      </c>
      <c r="K58" s="914" t="s">
        <v>52</v>
      </c>
      <c r="L58" s="914" t="s">
        <v>52</v>
      </c>
      <c r="M58" s="914">
        <v>19</v>
      </c>
      <c r="N58" s="1024">
        <v>3496</v>
      </c>
    </row>
    <row r="59" spans="1:14" ht="33">
      <c r="A59" s="913" t="s">
        <v>278</v>
      </c>
      <c r="B59" s="914"/>
      <c r="C59" s="914"/>
      <c r="D59" s="914"/>
      <c r="E59" s="1003" t="s">
        <v>957</v>
      </c>
      <c r="F59" s="914" t="s">
        <v>52</v>
      </c>
      <c r="G59" s="914" t="s">
        <v>52</v>
      </c>
      <c r="H59" s="914" t="s">
        <v>52</v>
      </c>
      <c r="I59" s="914" t="s">
        <v>52</v>
      </c>
      <c r="J59" s="914" t="s">
        <v>52</v>
      </c>
      <c r="K59" s="914" t="s">
        <v>52</v>
      </c>
      <c r="L59" s="914" t="s">
        <v>52</v>
      </c>
      <c r="M59" s="914">
        <v>4</v>
      </c>
      <c r="N59" s="1024">
        <v>716</v>
      </c>
    </row>
    <row r="60" spans="1:14" ht="33">
      <c r="A60" s="913" t="s">
        <v>279</v>
      </c>
      <c r="B60" s="914"/>
      <c r="C60" s="914"/>
      <c r="D60" s="914"/>
      <c r="E60" s="1003" t="s">
        <v>957</v>
      </c>
      <c r="F60" s="914" t="s">
        <v>52</v>
      </c>
      <c r="G60" s="914" t="s">
        <v>52</v>
      </c>
      <c r="H60" s="914" t="s">
        <v>52</v>
      </c>
      <c r="I60" s="914" t="s">
        <v>52</v>
      </c>
      <c r="J60" s="914" t="s">
        <v>52</v>
      </c>
      <c r="K60" s="914" t="s">
        <v>52</v>
      </c>
      <c r="L60" s="914" t="s">
        <v>52</v>
      </c>
      <c r="M60" s="914">
        <v>13</v>
      </c>
      <c r="N60" s="1024">
        <v>2477</v>
      </c>
    </row>
    <row r="61" spans="1:14" ht="33">
      <c r="A61" s="913" t="s">
        <v>280</v>
      </c>
      <c r="B61" s="914"/>
      <c r="C61" s="914"/>
      <c r="D61" s="914"/>
      <c r="E61" s="1003" t="s">
        <v>957</v>
      </c>
      <c r="F61" s="914" t="s">
        <v>52</v>
      </c>
      <c r="G61" s="914" t="s">
        <v>52</v>
      </c>
      <c r="H61" s="914" t="s">
        <v>52</v>
      </c>
      <c r="I61" s="914" t="s">
        <v>52</v>
      </c>
      <c r="J61" s="914" t="s">
        <v>52</v>
      </c>
      <c r="K61" s="914" t="s">
        <v>52</v>
      </c>
      <c r="L61" s="914" t="s">
        <v>52</v>
      </c>
      <c r="M61" s="914">
        <v>3</v>
      </c>
      <c r="N61" s="1024">
        <v>487</v>
      </c>
    </row>
    <row r="62" spans="1:14" ht="16.5">
      <c r="A62" s="913" t="s">
        <v>281</v>
      </c>
      <c r="B62" s="914"/>
      <c r="C62" s="914"/>
      <c r="D62" s="914"/>
      <c r="E62" s="916" t="s">
        <v>63</v>
      </c>
      <c r="F62" s="916" t="s">
        <v>52</v>
      </c>
      <c r="G62" s="916" t="s">
        <v>52</v>
      </c>
      <c r="H62" s="916" t="s">
        <v>52</v>
      </c>
      <c r="I62" s="916" t="s">
        <v>52</v>
      </c>
      <c r="J62" s="916" t="s">
        <v>52</v>
      </c>
      <c r="K62" s="916" t="s">
        <v>52</v>
      </c>
      <c r="L62" s="916" t="s">
        <v>52</v>
      </c>
      <c r="M62" s="914">
        <v>0</v>
      </c>
      <c r="N62" s="915" t="s">
        <v>52</v>
      </c>
    </row>
    <row r="63" spans="1:14" ht="16.5">
      <c r="A63" s="913" t="s">
        <v>282</v>
      </c>
      <c r="B63" s="914"/>
      <c r="C63" s="914"/>
      <c r="D63" s="914"/>
      <c r="E63" s="916" t="s">
        <v>63</v>
      </c>
      <c r="F63" s="916" t="s">
        <v>52</v>
      </c>
      <c r="G63" s="916" t="s">
        <v>52</v>
      </c>
      <c r="H63" s="916" t="s">
        <v>52</v>
      </c>
      <c r="I63" s="916" t="s">
        <v>52</v>
      </c>
      <c r="J63" s="916" t="s">
        <v>52</v>
      </c>
      <c r="K63" s="916" t="s">
        <v>52</v>
      </c>
      <c r="L63" s="916" t="s">
        <v>52</v>
      </c>
      <c r="M63" s="914">
        <v>0</v>
      </c>
      <c r="N63" s="915" t="s">
        <v>52</v>
      </c>
    </row>
    <row r="64" spans="1:14" ht="16.5">
      <c r="A64" s="913" t="s">
        <v>283</v>
      </c>
      <c r="B64" s="914" t="s">
        <v>52</v>
      </c>
      <c r="C64" s="914" t="s">
        <v>52</v>
      </c>
      <c r="D64" s="914" t="s">
        <v>52</v>
      </c>
      <c r="E64" s="916" t="s">
        <v>63</v>
      </c>
      <c r="F64" s="916" t="s">
        <v>52</v>
      </c>
      <c r="G64" s="916" t="s">
        <v>52</v>
      </c>
      <c r="H64" s="916" t="s">
        <v>52</v>
      </c>
      <c r="I64" s="916" t="s">
        <v>52</v>
      </c>
      <c r="J64" s="916" t="s">
        <v>52</v>
      </c>
      <c r="K64" s="916" t="s">
        <v>52</v>
      </c>
      <c r="L64" s="916" t="s">
        <v>52</v>
      </c>
      <c r="M64" s="914">
        <v>0</v>
      </c>
      <c r="N64" s="915" t="s">
        <v>52</v>
      </c>
    </row>
    <row r="65" spans="1:14" ht="16.5">
      <c r="A65" s="913" t="s">
        <v>284</v>
      </c>
      <c r="B65" s="914" t="s">
        <v>52</v>
      </c>
      <c r="C65" s="914" t="s">
        <v>52</v>
      </c>
      <c r="D65" s="914" t="s">
        <v>52</v>
      </c>
      <c r="E65" s="916" t="s">
        <v>63</v>
      </c>
      <c r="F65" s="916" t="s">
        <v>52</v>
      </c>
      <c r="G65" s="916" t="s">
        <v>52</v>
      </c>
      <c r="H65" s="916" t="s">
        <v>52</v>
      </c>
      <c r="I65" s="916" t="s">
        <v>52</v>
      </c>
      <c r="J65" s="916" t="s">
        <v>52</v>
      </c>
      <c r="K65" s="916" t="s">
        <v>52</v>
      </c>
      <c r="L65" s="916" t="s">
        <v>52</v>
      </c>
      <c r="M65" s="914">
        <v>0</v>
      </c>
      <c r="N65" s="915" t="s">
        <v>52</v>
      </c>
    </row>
    <row r="66" spans="1:14" ht="16.5">
      <c r="A66" s="913" t="s">
        <v>36</v>
      </c>
      <c r="B66" s="914" t="s">
        <v>52</v>
      </c>
      <c r="C66" s="914" t="s">
        <v>52</v>
      </c>
      <c r="D66" s="914" t="s">
        <v>52</v>
      </c>
      <c r="E66" s="916" t="s">
        <v>63</v>
      </c>
      <c r="F66" s="916" t="s">
        <v>52</v>
      </c>
      <c r="G66" s="916" t="s">
        <v>52</v>
      </c>
      <c r="H66" s="916" t="s">
        <v>52</v>
      </c>
      <c r="I66" s="916" t="s">
        <v>52</v>
      </c>
      <c r="J66" s="916" t="s">
        <v>52</v>
      </c>
      <c r="K66" s="916" t="s">
        <v>52</v>
      </c>
      <c r="L66" s="916" t="s">
        <v>52</v>
      </c>
      <c r="M66" s="914">
        <v>0</v>
      </c>
      <c r="N66" s="915" t="s">
        <v>52</v>
      </c>
    </row>
    <row r="68" spans="1:14">
      <c r="A68" s="1592" t="s">
        <v>930</v>
      </c>
      <c r="B68" s="1593"/>
      <c r="C68" s="1594"/>
      <c r="D68" s="1595"/>
      <c r="E68" s="1596"/>
      <c r="F68" s="1593" t="s">
        <v>931</v>
      </c>
      <c r="G68" s="1593"/>
      <c r="H68" s="1593"/>
      <c r="I68" s="1593"/>
      <c r="J68" s="1593"/>
      <c r="K68" s="1593"/>
      <c r="L68" s="1593"/>
      <c r="M68" s="1593"/>
      <c r="N68" s="1594"/>
    </row>
    <row r="69" spans="1:14" ht="42.75">
      <c r="A69" s="917" t="s">
        <v>1</v>
      </c>
      <c r="B69" s="918" t="s">
        <v>932</v>
      </c>
      <c r="C69" s="919" t="s">
        <v>933</v>
      </c>
      <c r="D69" s="920" t="s">
        <v>934</v>
      </c>
      <c r="E69" s="921" t="s">
        <v>935</v>
      </c>
      <c r="F69" s="922">
        <v>44325</v>
      </c>
      <c r="G69" s="922">
        <v>44356</v>
      </c>
      <c r="H69" s="922">
        <v>44386</v>
      </c>
      <c r="I69" s="922">
        <v>44417</v>
      </c>
      <c r="J69" s="922">
        <v>44448</v>
      </c>
      <c r="K69" s="922">
        <v>44478</v>
      </c>
      <c r="L69" s="922">
        <v>44509</v>
      </c>
      <c r="M69" s="923" t="s">
        <v>294</v>
      </c>
      <c r="N69" s="923" t="s">
        <v>938</v>
      </c>
    </row>
    <row r="70" spans="1:14" ht="16.5">
      <c r="A70" s="913" t="s">
        <v>54</v>
      </c>
      <c r="B70" s="914"/>
      <c r="C70" s="914"/>
      <c r="D70" s="914"/>
      <c r="E70" s="914"/>
      <c r="F70" s="914" t="s">
        <v>52</v>
      </c>
      <c r="G70" s="914" t="s">
        <v>52</v>
      </c>
      <c r="H70" s="914" t="s">
        <v>52</v>
      </c>
      <c r="I70" s="914" t="s">
        <v>52</v>
      </c>
      <c r="J70" s="914" t="s">
        <v>52</v>
      </c>
      <c r="K70" s="914" t="s">
        <v>52</v>
      </c>
      <c r="L70" s="914" t="s">
        <v>52</v>
      </c>
      <c r="M70" s="914">
        <v>0</v>
      </c>
      <c r="N70" s="915" t="s">
        <v>52</v>
      </c>
    </row>
    <row r="71" spans="1:14" ht="16.5">
      <c r="A71" s="913" t="s">
        <v>277</v>
      </c>
      <c r="B71" s="914"/>
      <c r="C71" s="914"/>
      <c r="D71" s="914"/>
      <c r="E71" s="914"/>
      <c r="F71" s="914" t="s">
        <v>52</v>
      </c>
      <c r="G71" s="914" t="s">
        <v>52</v>
      </c>
      <c r="H71" s="914" t="s">
        <v>52</v>
      </c>
      <c r="I71" s="914" t="s">
        <v>52</v>
      </c>
      <c r="J71" s="914" t="s">
        <v>52</v>
      </c>
      <c r="K71" s="914" t="s">
        <v>52</v>
      </c>
      <c r="L71" s="914" t="s">
        <v>52</v>
      </c>
      <c r="M71" s="914">
        <v>0</v>
      </c>
      <c r="N71" s="915" t="s">
        <v>52</v>
      </c>
    </row>
    <row r="72" spans="1:14" ht="16.5">
      <c r="A72" s="913" t="s">
        <v>278</v>
      </c>
      <c r="B72" s="914"/>
      <c r="C72" s="914"/>
      <c r="D72" s="914"/>
      <c r="E72" s="914"/>
      <c r="F72" s="914" t="s">
        <v>52</v>
      </c>
      <c r="G72" s="914" t="s">
        <v>52</v>
      </c>
      <c r="H72" s="914" t="s">
        <v>52</v>
      </c>
      <c r="I72" s="914" t="s">
        <v>52</v>
      </c>
      <c r="J72" s="914" t="s">
        <v>52</v>
      </c>
      <c r="K72" s="914" t="s">
        <v>52</v>
      </c>
      <c r="L72" s="914" t="s">
        <v>52</v>
      </c>
      <c r="M72" s="914">
        <v>0</v>
      </c>
      <c r="N72" s="915" t="s">
        <v>52</v>
      </c>
    </row>
    <row r="73" spans="1:14" ht="16.5">
      <c r="A73" s="913" t="s">
        <v>279</v>
      </c>
      <c r="B73" s="914"/>
      <c r="C73" s="914"/>
      <c r="D73" s="914"/>
      <c r="E73" s="914"/>
      <c r="F73" s="914" t="s">
        <v>52</v>
      </c>
      <c r="G73" s="914" t="s">
        <v>52</v>
      </c>
      <c r="H73" s="914" t="s">
        <v>52</v>
      </c>
      <c r="I73" s="914" t="s">
        <v>52</v>
      </c>
      <c r="J73" s="914" t="s">
        <v>52</v>
      </c>
      <c r="K73" s="914" t="s">
        <v>52</v>
      </c>
      <c r="L73" s="914" t="s">
        <v>52</v>
      </c>
      <c r="M73" s="914">
        <v>0</v>
      </c>
      <c r="N73" s="915" t="s">
        <v>52</v>
      </c>
    </row>
    <row r="74" spans="1:14" ht="16.5">
      <c r="A74" s="913" t="s">
        <v>280</v>
      </c>
      <c r="B74" s="914"/>
      <c r="C74" s="914"/>
      <c r="D74" s="914"/>
      <c r="E74" s="914"/>
      <c r="F74" s="914" t="s">
        <v>52</v>
      </c>
      <c r="G74" s="914" t="s">
        <v>52</v>
      </c>
      <c r="H74" s="914" t="s">
        <v>52</v>
      </c>
      <c r="I74" s="914" t="s">
        <v>52</v>
      </c>
      <c r="J74" s="914" t="s">
        <v>52</v>
      </c>
      <c r="K74" s="914" t="s">
        <v>52</v>
      </c>
      <c r="L74" s="914" t="s">
        <v>52</v>
      </c>
      <c r="M74" s="914">
        <v>0</v>
      </c>
      <c r="N74" s="915" t="s">
        <v>52</v>
      </c>
    </row>
    <row r="75" spans="1:14" ht="16.5">
      <c r="A75" s="913" t="s">
        <v>281</v>
      </c>
      <c r="B75" s="914"/>
      <c r="C75" s="914"/>
      <c r="D75" s="914"/>
      <c r="E75" s="916"/>
      <c r="F75" s="916" t="s">
        <v>52</v>
      </c>
      <c r="G75" s="916" t="s">
        <v>52</v>
      </c>
      <c r="H75" s="916" t="s">
        <v>52</v>
      </c>
      <c r="I75" s="916" t="s">
        <v>52</v>
      </c>
      <c r="J75" s="916" t="s">
        <v>52</v>
      </c>
      <c r="K75" s="916" t="s">
        <v>52</v>
      </c>
      <c r="L75" s="916" t="s">
        <v>52</v>
      </c>
      <c r="M75" s="914">
        <v>0</v>
      </c>
      <c r="N75" s="915" t="s">
        <v>52</v>
      </c>
    </row>
    <row r="76" spans="1:14" ht="16.5">
      <c r="A76" s="913" t="s">
        <v>282</v>
      </c>
      <c r="B76" s="914"/>
      <c r="C76" s="914"/>
      <c r="D76" s="914"/>
      <c r="E76" s="916"/>
      <c r="F76" s="916" t="s">
        <v>52</v>
      </c>
      <c r="G76" s="916" t="s">
        <v>52</v>
      </c>
      <c r="H76" s="916" t="s">
        <v>52</v>
      </c>
      <c r="I76" s="916" t="s">
        <v>52</v>
      </c>
      <c r="J76" s="916" t="s">
        <v>52</v>
      </c>
      <c r="K76" s="916" t="s">
        <v>52</v>
      </c>
      <c r="L76" s="916" t="s">
        <v>52</v>
      </c>
      <c r="M76" s="914">
        <v>0</v>
      </c>
      <c r="N76" s="915" t="s">
        <v>52</v>
      </c>
    </row>
    <row r="77" spans="1:14" ht="16.5">
      <c r="A77" s="913" t="s">
        <v>283</v>
      </c>
      <c r="B77" s="914" t="s">
        <v>52</v>
      </c>
      <c r="C77" s="914" t="s">
        <v>52</v>
      </c>
      <c r="D77" s="914" t="s">
        <v>52</v>
      </c>
      <c r="E77" s="916" t="s">
        <v>52</v>
      </c>
      <c r="F77" s="916" t="s">
        <v>52</v>
      </c>
      <c r="G77" s="916" t="s">
        <v>52</v>
      </c>
      <c r="H77" s="916" t="s">
        <v>52</v>
      </c>
      <c r="I77" s="916" t="s">
        <v>52</v>
      </c>
      <c r="J77" s="916" t="s">
        <v>52</v>
      </c>
      <c r="K77" s="916" t="s">
        <v>52</v>
      </c>
      <c r="L77" s="916" t="s">
        <v>52</v>
      </c>
      <c r="M77" s="914">
        <v>0</v>
      </c>
      <c r="N77" s="915" t="s">
        <v>52</v>
      </c>
    </row>
    <row r="78" spans="1:14" ht="16.5">
      <c r="A78" s="913" t="s">
        <v>284</v>
      </c>
      <c r="B78" s="914" t="s">
        <v>52</v>
      </c>
      <c r="C78" s="914" t="s">
        <v>52</v>
      </c>
      <c r="D78" s="914" t="s">
        <v>52</v>
      </c>
      <c r="E78" s="916" t="s">
        <v>52</v>
      </c>
      <c r="F78" s="916" t="s">
        <v>52</v>
      </c>
      <c r="G78" s="916" t="s">
        <v>52</v>
      </c>
      <c r="H78" s="916" t="s">
        <v>52</v>
      </c>
      <c r="I78" s="916" t="s">
        <v>52</v>
      </c>
      <c r="J78" s="916" t="s">
        <v>52</v>
      </c>
      <c r="K78" s="916" t="s">
        <v>52</v>
      </c>
      <c r="L78" s="916" t="s">
        <v>52</v>
      </c>
      <c r="M78" s="914">
        <v>0</v>
      </c>
      <c r="N78" s="915" t="s">
        <v>52</v>
      </c>
    </row>
    <row r="79" spans="1:14" ht="16.5">
      <c r="A79" s="913" t="s">
        <v>36</v>
      </c>
      <c r="B79" s="914" t="s">
        <v>52</v>
      </c>
      <c r="C79" s="914" t="s">
        <v>52</v>
      </c>
      <c r="D79" s="914" t="s">
        <v>52</v>
      </c>
      <c r="E79" s="916" t="s">
        <v>52</v>
      </c>
      <c r="F79" s="916" t="s">
        <v>52</v>
      </c>
      <c r="G79" s="916" t="s">
        <v>52</v>
      </c>
      <c r="H79" s="916" t="s">
        <v>52</v>
      </c>
      <c r="I79" s="916" t="s">
        <v>52</v>
      </c>
      <c r="J79" s="916" t="s">
        <v>52</v>
      </c>
      <c r="K79" s="916" t="s">
        <v>52</v>
      </c>
      <c r="L79" s="916" t="s">
        <v>52</v>
      </c>
      <c r="M79" s="914">
        <v>0</v>
      </c>
      <c r="N79" s="915" t="s">
        <v>52</v>
      </c>
    </row>
    <row r="81" spans="1:14">
      <c r="A81" s="1592" t="s">
        <v>930</v>
      </c>
      <c r="B81" s="1593"/>
      <c r="C81" s="1594"/>
      <c r="D81" s="1595"/>
      <c r="E81" s="1596"/>
      <c r="F81" s="1593" t="s">
        <v>931</v>
      </c>
      <c r="G81" s="1593"/>
      <c r="H81" s="1593"/>
      <c r="I81" s="1593"/>
      <c r="J81" s="1593"/>
      <c r="K81" s="1593"/>
      <c r="L81" s="1593"/>
      <c r="M81" s="1593"/>
      <c r="N81" s="1594"/>
    </row>
    <row r="82" spans="1:14" ht="42.75">
      <c r="A82" s="917" t="s">
        <v>1</v>
      </c>
      <c r="B82" s="918" t="s">
        <v>932</v>
      </c>
      <c r="C82" s="919" t="s">
        <v>933</v>
      </c>
      <c r="D82" s="920" t="s">
        <v>934</v>
      </c>
      <c r="E82" s="921" t="s">
        <v>935</v>
      </c>
      <c r="F82" s="922">
        <v>44539</v>
      </c>
      <c r="G82" s="922" t="s">
        <v>958</v>
      </c>
      <c r="H82" s="922" t="s">
        <v>959</v>
      </c>
      <c r="I82" s="922" t="s">
        <v>960</v>
      </c>
      <c r="J82" s="922" t="s">
        <v>961</v>
      </c>
      <c r="K82" s="923" t="s">
        <v>962</v>
      </c>
      <c r="L82" s="923" t="s">
        <v>963</v>
      </c>
      <c r="M82" s="923" t="s">
        <v>294</v>
      </c>
      <c r="N82" s="923" t="s">
        <v>938</v>
      </c>
    </row>
    <row r="83" spans="1:14" ht="16.5">
      <c r="A83" s="913" t="s">
        <v>54</v>
      </c>
      <c r="B83" s="914"/>
      <c r="C83" s="914"/>
      <c r="D83" s="914"/>
      <c r="E83" s="914"/>
      <c r="F83" s="914" t="s">
        <v>52</v>
      </c>
      <c r="G83" s="914" t="s">
        <v>52</v>
      </c>
      <c r="H83" s="914" t="s">
        <v>52</v>
      </c>
      <c r="I83" s="914" t="s">
        <v>52</v>
      </c>
      <c r="J83" s="914" t="s">
        <v>52</v>
      </c>
      <c r="K83" s="914" t="s">
        <v>52</v>
      </c>
      <c r="L83" s="914" t="s">
        <v>52</v>
      </c>
      <c r="M83" s="914">
        <v>0</v>
      </c>
      <c r="N83" s="915" t="s">
        <v>52</v>
      </c>
    </row>
    <row r="84" spans="1:14" ht="16.5">
      <c r="A84" s="913" t="s">
        <v>277</v>
      </c>
      <c r="B84" s="914"/>
      <c r="C84" s="914"/>
      <c r="D84" s="914"/>
      <c r="E84" s="914"/>
      <c r="F84" s="914" t="s">
        <v>52</v>
      </c>
      <c r="G84" s="914" t="s">
        <v>52</v>
      </c>
      <c r="H84" s="914" t="s">
        <v>52</v>
      </c>
      <c r="I84" s="914" t="s">
        <v>52</v>
      </c>
      <c r="J84" s="914" t="s">
        <v>52</v>
      </c>
      <c r="K84" s="914" t="s">
        <v>52</v>
      </c>
      <c r="L84" s="914" t="s">
        <v>52</v>
      </c>
      <c r="M84" s="914">
        <v>0</v>
      </c>
      <c r="N84" s="915" t="s">
        <v>52</v>
      </c>
    </row>
    <row r="85" spans="1:14" ht="16.5">
      <c r="A85" s="913" t="s">
        <v>278</v>
      </c>
      <c r="B85" s="914"/>
      <c r="C85" s="914"/>
      <c r="D85" s="914"/>
      <c r="E85" s="914"/>
      <c r="F85" s="914" t="s">
        <v>52</v>
      </c>
      <c r="G85" s="914" t="s">
        <v>52</v>
      </c>
      <c r="H85" s="914" t="s">
        <v>52</v>
      </c>
      <c r="I85" s="914" t="s">
        <v>52</v>
      </c>
      <c r="J85" s="914" t="s">
        <v>52</v>
      </c>
      <c r="K85" s="914" t="s">
        <v>52</v>
      </c>
      <c r="L85" s="914" t="s">
        <v>52</v>
      </c>
      <c r="M85" s="914">
        <v>0</v>
      </c>
      <c r="N85" s="915" t="s">
        <v>52</v>
      </c>
    </row>
    <row r="86" spans="1:14" ht="16.5">
      <c r="A86" s="913" t="s">
        <v>279</v>
      </c>
      <c r="B86" s="914"/>
      <c r="C86" s="914"/>
      <c r="D86" s="914"/>
      <c r="E86" s="914"/>
      <c r="F86" s="914" t="s">
        <v>52</v>
      </c>
      <c r="G86" s="914" t="s">
        <v>52</v>
      </c>
      <c r="H86" s="914" t="s">
        <v>52</v>
      </c>
      <c r="I86" s="914" t="s">
        <v>52</v>
      </c>
      <c r="J86" s="914" t="s">
        <v>52</v>
      </c>
      <c r="K86" s="914" t="s">
        <v>52</v>
      </c>
      <c r="L86" s="914" t="s">
        <v>52</v>
      </c>
      <c r="M86" s="914">
        <v>0</v>
      </c>
      <c r="N86" s="915" t="s">
        <v>52</v>
      </c>
    </row>
    <row r="87" spans="1:14" ht="16.5">
      <c r="A87" s="913" t="s">
        <v>280</v>
      </c>
      <c r="B87" s="914"/>
      <c r="C87" s="914"/>
      <c r="D87" s="914"/>
      <c r="E87" s="914"/>
      <c r="F87" s="914" t="s">
        <v>52</v>
      </c>
      <c r="G87" s="914" t="s">
        <v>52</v>
      </c>
      <c r="H87" s="914" t="s">
        <v>52</v>
      </c>
      <c r="I87" s="914" t="s">
        <v>52</v>
      </c>
      <c r="J87" s="914" t="s">
        <v>52</v>
      </c>
      <c r="K87" s="914" t="s">
        <v>52</v>
      </c>
      <c r="L87" s="914" t="s">
        <v>52</v>
      </c>
      <c r="M87" s="914">
        <v>0</v>
      </c>
      <c r="N87" s="915" t="s">
        <v>52</v>
      </c>
    </row>
    <row r="88" spans="1:14" ht="16.5">
      <c r="A88" s="913" t="s">
        <v>281</v>
      </c>
      <c r="B88" s="914"/>
      <c r="C88" s="914"/>
      <c r="D88" s="914"/>
      <c r="E88" s="916"/>
      <c r="F88" s="916" t="s">
        <v>52</v>
      </c>
      <c r="G88" s="916" t="s">
        <v>52</v>
      </c>
      <c r="H88" s="916" t="s">
        <v>52</v>
      </c>
      <c r="I88" s="916" t="s">
        <v>52</v>
      </c>
      <c r="J88" s="916" t="s">
        <v>52</v>
      </c>
      <c r="K88" s="916" t="s">
        <v>52</v>
      </c>
      <c r="L88" s="916" t="s">
        <v>52</v>
      </c>
      <c r="M88" s="914">
        <v>0</v>
      </c>
      <c r="N88" s="915" t="s">
        <v>52</v>
      </c>
    </row>
    <row r="89" spans="1:14" ht="16.5">
      <c r="A89" s="913" t="s">
        <v>282</v>
      </c>
      <c r="B89" s="914"/>
      <c r="C89" s="914"/>
      <c r="D89" s="914"/>
      <c r="E89" s="916"/>
      <c r="F89" s="916" t="s">
        <v>52</v>
      </c>
      <c r="G89" s="916" t="s">
        <v>52</v>
      </c>
      <c r="H89" s="916" t="s">
        <v>52</v>
      </c>
      <c r="I89" s="916" t="s">
        <v>52</v>
      </c>
      <c r="J89" s="916" t="s">
        <v>52</v>
      </c>
      <c r="K89" s="916" t="s">
        <v>52</v>
      </c>
      <c r="L89" s="916" t="s">
        <v>52</v>
      </c>
      <c r="M89" s="914">
        <v>0</v>
      </c>
      <c r="N89" s="915" t="s">
        <v>52</v>
      </c>
    </row>
    <row r="90" spans="1:14" ht="16.5">
      <c r="A90" s="913" t="s">
        <v>283</v>
      </c>
      <c r="B90" s="914" t="s">
        <v>52</v>
      </c>
      <c r="C90" s="914" t="s">
        <v>52</v>
      </c>
      <c r="D90" s="914" t="s">
        <v>52</v>
      </c>
      <c r="E90" s="916" t="s">
        <v>52</v>
      </c>
      <c r="F90" s="916" t="s">
        <v>52</v>
      </c>
      <c r="G90" s="916" t="s">
        <v>52</v>
      </c>
      <c r="H90" s="916" t="s">
        <v>52</v>
      </c>
      <c r="I90" s="916" t="s">
        <v>52</v>
      </c>
      <c r="J90" s="916" t="s">
        <v>52</v>
      </c>
      <c r="K90" s="916" t="s">
        <v>52</v>
      </c>
      <c r="L90" s="916" t="s">
        <v>52</v>
      </c>
      <c r="M90" s="914">
        <v>0</v>
      </c>
      <c r="N90" s="915" t="s">
        <v>52</v>
      </c>
    </row>
    <row r="91" spans="1:14" ht="16.5">
      <c r="A91" s="913" t="s">
        <v>284</v>
      </c>
      <c r="B91" s="914" t="s">
        <v>52</v>
      </c>
      <c r="C91" s="914" t="s">
        <v>52</v>
      </c>
      <c r="D91" s="914" t="s">
        <v>52</v>
      </c>
      <c r="E91" s="916" t="s">
        <v>52</v>
      </c>
      <c r="F91" s="916" t="s">
        <v>52</v>
      </c>
      <c r="G91" s="916" t="s">
        <v>52</v>
      </c>
      <c r="H91" s="916" t="s">
        <v>52</v>
      </c>
      <c r="I91" s="916" t="s">
        <v>52</v>
      </c>
      <c r="J91" s="916" t="s">
        <v>52</v>
      </c>
      <c r="K91" s="916" t="s">
        <v>52</v>
      </c>
      <c r="L91" s="916" t="s">
        <v>52</v>
      </c>
      <c r="M91" s="914">
        <v>0</v>
      </c>
      <c r="N91" s="915" t="s">
        <v>52</v>
      </c>
    </row>
    <row r="92" spans="1:14" ht="16.5">
      <c r="A92" s="913" t="s">
        <v>36</v>
      </c>
      <c r="B92" s="914" t="s">
        <v>52</v>
      </c>
      <c r="C92" s="914" t="s">
        <v>52</v>
      </c>
      <c r="D92" s="914" t="s">
        <v>52</v>
      </c>
      <c r="E92" s="916" t="s">
        <v>52</v>
      </c>
      <c r="F92" s="916" t="s">
        <v>52</v>
      </c>
      <c r="G92" s="916" t="s">
        <v>52</v>
      </c>
      <c r="H92" s="916" t="s">
        <v>52</v>
      </c>
      <c r="I92" s="916" t="s">
        <v>52</v>
      </c>
      <c r="J92" s="916" t="s">
        <v>52</v>
      </c>
      <c r="K92" s="916" t="s">
        <v>52</v>
      </c>
      <c r="L92" s="916" t="s">
        <v>52</v>
      </c>
      <c r="M92" s="914">
        <v>0</v>
      </c>
      <c r="N92" s="915" t="s">
        <v>52</v>
      </c>
    </row>
    <row r="94" spans="1:14">
      <c r="A94" s="1592" t="s">
        <v>930</v>
      </c>
      <c r="B94" s="1593"/>
      <c r="C94" s="1594"/>
      <c r="D94" s="1595"/>
      <c r="E94" s="1596"/>
      <c r="F94" s="1593" t="s">
        <v>931</v>
      </c>
      <c r="G94" s="1593"/>
      <c r="H94" s="1593"/>
      <c r="I94" s="1593"/>
      <c r="J94" s="1593"/>
      <c r="K94" s="1593"/>
      <c r="L94" s="1593"/>
      <c r="M94" s="1593"/>
      <c r="N94" s="1594"/>
    </row>
    <row r="95" spans="1:14" ht="42.75">
      <c r="A95" s="917" t="s">
        <v>1</v>
      </c>
      <c r="B95" s="918" t="s">
        <v>932</v>
      </c>
      <c r="C95" s="919" t="s">
        <v>933</v>
      </c>
      <c r="D95" s="920" t="s">
        <v>934</v>
      </c>
      <c r="E95" s="921" t="s">
        <v>935</v>
      </c>
      <c r="F95" s="922" t="s">
        <v>964</v>
      </c>
      <c r="G95" s="922" t="s">
        <v>965</v>
      </c>
      <c r="H95" s="922" t="s">
        <v>966</v>
      </c>
      <c r="I95" s="922" t="s">
        <v>967</v>
      </c>
      <c r="J95" s="922" t="s">
        <v>968</v>
      </c>
      <c r="K95" s="923" t="s">
        <v>969</v>
      </c>
      <c r="L95" s="923" t="s">
        <v>970</v>
      </c>
      <c r="M95" s="923" t="s">
        <v>294</v>
      </c>
      <c r="N95" s="923" t="s">
        <v>938</v>
      </c>
    </row>
    <row r="96" spans="1:14" ht="16.5">
      <c r="A96" s="913" t="s">
        <v>54</v>
      </c>
      <c r="B96" s="914"/>
      <c r="C96" s="914"/>
      <c r="D96" s="914"/>
      <c r="E96" s="914"/>
      <c r="F96" s="914" t="s">
        <v>52</v>
      </c>
      <c r="G96" s="914" t="s">
        <v>52</v>
      </c>
      <c r="H96" s="914" t="s">
        <v>52</v>
      </c>
      <c r="I96" s="914" t="s">
        <v>52</v>
      </c>
      <c r="J96" s="914" t="s">
        <v>52</v>
      </c>
      <c r="K96" s="914" t="s">
        <v>52</v>
      </c>
      <c r="L96" s="914" t="s">
        <v>52</v>
      </c>
      <c r="M96" s="914">
        <v>0</v>
      </c>
      <c r="N96" s="915" t="s">
        <v>52</v>
      </c>
    </row>
    <row r="97" spans="1:14" ht="16.5">
      <c r="A97" s="913" t="s">
        <v>277</v>
      </c>
      <c r="B97" s="914"/>
      <c r="C97" s="914"/>
      <c r="D97" s="914"/>
      <c r="E97" s="914"/>
      <c r="F97" s="914" t="s">
        <v>52</v>
      </c>
      <c r="G97" s="914" t="s">
        <v>52</v>
      </c>
      <c r="H97" s="914" t="s">
        <v>52</v>
      </c>
      <c r="I97" s="914" t="s">
        <v>52</v>
      </c>
      <c r="J97" s="914" t="s">
        <v>52</v>
      </c>
      <c r="K97" s="914" t="s">
        <v>52</v>
      </c>
      <c r="L97" s="914" t="s">
        <v>52</v>
      </c>
      <c r="M97" s="914">
        <v>0</v>
      </c>
      <c r="N97" s="915" t="s">
        <v>52</v>
      </c>
    </row>
    <row r="98" spans="1:14" ht="16.5">
      <c r="A98" s="913" t="s">
        <v>278</v>
      </c>
      <c r="B98" s="914"/>
      <c r="C98" s="914"/>
      <c r="D98" s="914"/>
      <c r="E98" s="914"/>
      <c r="F98" s="914" t="s">
        <v>52</v>
      </c>
      <c r="G98" s="914" t="s">
        <v>52</v>
      </c>
      <c r="H98" s="914" t="s">
        <v>52</v>
      </c>
      <c r="I98" s="914" t="s">
        <v>52</v>
      </c>
      <c r="J98" s="914" t="s">
        <v>52</v>
      </c>
      <c r="K98" s="914" t="s">
        <v>52</v>
      </c>
      <c r="L98" s="914" t="s">
        <v>52</v>
      </c>
      <c r="M98" s="914">
        <v>0</v>
      </c>
      <c r="N98" s="915" t="s">
        <v>52</v>
      </c>
    </row>
    <row r="99" spans="1:14" ht="16.5">
      <c r="A99" s="913" t="s">
        <v>279</v>
      </c>
      <c r="B99" s="914"/>
      <c r="C99" s="914"/>
      <c r="D99" s="914"/>
      <c r="E99" s="914"/>
      <c r="F99" s="914" t="s">
        <v>52</v>
      </c>
      <c r="G99" s="914" t="s">
        <v>52</v>
      </c>
      <c r="H99" s="914" t="s">
        <v>52</v>
      </c>
      <c r="I99" s="914" t="s">
        <v>52</v>
      </c>
      <c r="J99" s="914" t="s">
        <v>52</v>
      </c>
      <c r="K99" s="914" t="s">
        <v>52</v>
      </c>
      <c r="L99" s="914" t="s">
        <v>52</v>
      </c>
      <c r="M99" s="914">
        <v>0</v>
      </c>
      <c r="N99" s="915" t="s">
        <v>52</v>
      </c>
    </row>
    <row r="100" spans="1:14" ht="16.5">
      <c r="A100" s="913" t="s">
        <v>280</v>
      </c>
      <c r="B100" s="914"/>
      <c r="C100" s="914"/>
      <c r="D100" s="914"/>
      <c r="E100" s="914"/>
      <c r="F100" s="914" t="s">
        <v>52</v>
      </c>
      <c r="G100" s="914" t="s">
        <v>52</v>
      </c>
      <c r="H100" s="914" t="s">
        <v>52</v>
      </c>
      <c r="I100" s="914" t="s">
        <v>52</v>
      </c>
      <c r="J100" s="914" t="s">
        <v>52</v>
      </c>
      <c r="K100" s="914" t="s">
        <v>52</v>
      </c>
      <c r="L100" s="914" t="s">
        <v>52</v>
      </c>
      <c r="M100" s="914">
        <v>0</v>
      </c>
      <c r="N100" s="915" t="s">
        <v>52</v>
      </c>
    </row>
    <row r="101" spans="1:14" ht="16.5">
      <c r="A101" s="913" t="s">
        <v>281</v>
      </c>
      <c r="B101" s="914"/>
      <c r="C101" s="914"/>
      <c r="D101" s="914"/>
      <c r="E101" s="916"/>
      <c r="F101" s="916" t="s">
        <v>52</v>
      </c>
      <c r="G101" s="916" t="s">
        <v>52</v>
      </c>
      <c r="H101" s="916" t="s">
        <v>52</v>
      </c>
      <c r="I101" s="916" t="s">
        <v>52</v>
      </c>
      <c r="J101" s="916" t="s">
        <v>52</v>
      </c>
      <c r="K101" s="916" t="s">
        <v>52</v>
      </c>
      <c r="L101" s="916" t="s">
        <v>52</v>
      </c>
      <c r="M101" s="914">
        <v>0</v>
      </c>
      <c r="N101" s="915" t="s">
        <v>52</v>
      </c>
    </row>
    <row r="102" spans="1:14" ht="16.5">
      <c r="A102" s="913" t="s">
        <v>282</v>
      </c>
      <c r="B102" s="914"/>
      <c r="C102" s="914"/>
      <c r="D102" s="914"/>
      <c r="E102" s="916"/>
      <c r="F102" s="916" t="s">
        <v>52</v>
      </c>
      <c r="G102" s="916" t="s">
        <v>52</v>
      </c>
      <c r="H102" s="916" t="s">
        <v>52</v>
      </c>
      <c r="I102" s="916" t="s">
        <v>52</v>
      </c>
      <c r="J102" s="916" t="s">
        <v>52</v>
      </c>
      <c r="K102" s="916" t="s">
        <v>52</v>
      </c>
      <c r="L102" s="916" t="s">
        <v>52</v>
      </c>
      <c r="M102" s="914">
        <v>0</v>
      </c>
      <c r="N102" s="915" t="s">
        <v>52</v>
      </c>
    </row>
    <row r="103" spans="1:14" ht="16.5">
      <c r="A103" s="913" t="s">
        <v>283</v>
      </c>
      <c r="B103" s="914" t="s">
        <v>52</v>
      </c>
      <c r="C103" s="914" t="s">
        <v>52</v>
      </c>
      <c r="D103" s="914" t="s">
        <v>52</v>
      </c>
      <c r="E103" s="916" t="s">
        <v>52</v>
      </c>
      <c r="F103" s="916" t="s">
        <v>52</v>
      </c>
      <c r="G103" s="916" t="s">
        <v>52</v>
      </c>
      <c r="H103" s="916" t="s">
        <v>52</v>
      </c>
      <c r="I103" s="916" t="s">
        <v>52</v>
      </c>
      <c r="J103" s="916" t="s">
        <v>52</v>
      </c>
      <c r="K103" s="916" t="s">
        <v>52</v>
      </c>
      <c r="L103" s="916" t="s">
        <v>52</v>
      </c>
      <c r="M103" s="914">
        <v>0</v>
      </c>
      <c r="N103" s="915" t="s">
        <v>52</v>
      </c>
    </row>
    <row r="104" spans="1:14" ht="16.5">
      <c r="A104" s="913" t="s">
        <v>284</v>
      </c>
      <c r="B104" s="914" t="s">
        <v>52</v>
      </c>
      <c r="C104" s="914" t="s">
        <v>52</v>
      </c>
      <c r="D104" s="914" t="s">
        <v>52</v>
      </c>
      <c r="E104" s="916" t="s">
        <v>52</v>
      </c>
      <c r="F104" s="916" t="s">
        <v>52</v>
      </c>
      <c r="G104" s="916" t="s">
        <v>52</v>
      </c>
      <c r="H104" s="916" t="s">
        <v>52</v>
      </c>
      <c r="I104" s="916" t="s">
        <v>52</v>
      </c>
      <c r="J104" s="916" t="s">
        <v>52</v>
      </c>
      <c r="K104" s="916" t="s">
        <v>52</v>
      </c>
      <c r="L104" s="916" t="s">
        <v>52</v>
      </c>
      <c r="M104" s="914">
        <v>0</v>
      </c>
      <c r="N104" s="915" t="s">
        <v>52</v>
      </c>
    </row>
    <row r="105" spans="1:14" ht="16.5">
      <c r="A105" s="913" t="s">
        <v>36</v>
      </c>
      <c r="B105" s="914" t="s">
        <v>52</v>
      </c>
      <c r="C105" s="914" t="s">
        <v>52</v>
      </c>
      <c r="D105" s="914" t="s">
        <v>52</v>
      </c>
      <c r="E105" s="916" t="s">
        <v>52</v>
      </c>
      <c r="F105" s="916" t="s">
        <v>52</v>
      </c>
      <c r="G105" s="916" t="s">
        <v>52</v>
      </c>
      <c r="H105" s="916" t="s">
        <v>52</v>
      </c>
      <c r="I105" s="916" t="s">
        <v>52</v>
      </c>
      <c r="J105" s="916" t="s">
        <v>52</v>
      </c>
      <c r="K105" s="916" t="s">
        <v>52</v>
      </c>
      <c r="L105" s="916" t="s">
        <v>52</v>
      </c>
      <c r="M105" s="914">
        <v>0</v>
      </c>
      <c r="N105" s="915" t="s">
        <v>52</v>
      </c>
    </row>
    <row r="107" spans="1:14">
      <c r="A107" s="1592" t="s">
        <v>930</v>
      </c>
      <c r="B107" s="1593"/>
      <c r="C107" s="1594"/>
      <c r="D107" s="1595"/>
      <c r="E107" s="1596"/>
      <c r="F107" s="1593" t="s">
        <v>931</v>
      </c>
      <c r="G107" s="1593"/>
      <c r="H107" s="1593"/>
      <c r="I107" s="1593"/>
      <c r="J107" s="1593"/>
      <c r="K107" s="1593"/>
      <c r="L107" s="1593"/>
      <c r="M107" s="1593"/>
      <c r="N107" s="1594"/>
    </row>
    <row r="108" spans="1:14" ht="42.75">
      <c r="A108" s="917" t="s">
        <v>1</v>
      </c>
      <c r="B108" s="918" t="s">
        <v>932</v>
      </c>
      <c r="C108" s="919" t="s">
        <v>933</v>
      </c>
      <c r="D108" s="920" t="s">
        <v>934</v>
      </c>
      <c r="E108" s="921" t="s">
        <v>935</v>
      </c>
      <c r="F108" s="922" t="s">
        <v>971</v>
      </c>
      <c r="G108" s="922" t="s">
        <v>972</v>
      </c>
      <c r="H108" s="922" t="s">
        <v>973</v>
      </c>
      <c r="I108" s="922" t="s">
        <v>974</v>
      </c>
      <c r="J108" s="922" t="s">
        <v>975</v>
      </c>
      <c r="K108" s="922">
        <v>44206</v>
      </c>
      <c r="L108" s="922">
        <v>44206</v>
      </c>
      <c r="M108" s="923" t="s">
        <v>294</v>
      </c>
      <c r="N108" s="923" t="s">
        <v>938</v>
      </c>
    </row>
    <row r="109" spans="1:14" ht="16.5">
      <c r="A109" s="913" t="s">
        <v>54</v>
      </c>
      <c r="B109" s="914"/>
      <c r="C109" s="914"/>
      <c r="D109" s="914"/>
      <c r="E109" s="914"/>
      <c r="F109" s="914" t="s">
        <v>52</v>
      </c>
      <c r="G109" s="914" t="s">
        <v>52</v>
      </c>
      <c r="H109" s="914" t="s">
        <v>52</v>
      </c>
      <c r="I109" s="914" t="s">
        <v>52</v>
      </c>
      <c r="J109" s="914" t="s">
        <v>52</v>
      </c>
      <c r="K109" s="914" t="s">
        <v>52</v>
      </c>
      <c r="L109" s="914" t="s">
        <v>52</v>
      </c>
      <c r="M109" s="914">
        <v>0</v>
      </c>
      <c r="N109" s="915" t="s">
        <v>52</v>
      </c>
    </row>
    <row r="110" spans="1:14" ht="16.5">
      <c r="A110" s="913" t="s">
        <v>277</v>
      </c>
      <c r="B110" s="914"/>
      <c r="C110" s="914"/>
      <c r="D110" s="914"/>
      <c r="E110" s="914"/>
      <c r="F110" s="914" t="s">
        <v>52</v>
      </c>
      <c r="G110" s="914" t="s">
        <v>52</v>
      </c>
      <c r="H110" s="914" t="s">
        <v>52</v>
      </c>
      <c r="I110" s="914" t="s">
        <v>52</v>
      </c>
      <c r="J110" s="914" t="s">
        <v>52</v>
      </c>
      <c r="K110" s="914" t="s">
        <v>52</v>
      </c>
      <c r="L110" s="914" t="s">
        <v>52</v>
      </c>
      <c r="M110" s="914">
        <v>0</v>
      </c>
      <c r="N110" s="915" t="s">
        <v>52</v>
      </c>
    </row>
    <row r="111" spans="1:14" ht="16.5">
      <c r="A111" s="913" t="s">
        <v>278</v>
      </c>
      <c r="B111" s="914"/>
      <c r="C111" s="914"/>
      <c r="D111" s="914"/>
      <c r="E111" s="914"/>
      <c r="F111" s="914" t="s">
        <v>52</v>
      </c>
      <c r="G111" s="914" t="s">
        <v>52</v>
      </c>
      <c r="H111" s="914" t="s">
        <v>52</v>
      </c>
      <c r="I111" s="914" t="s">
        <v>52</v>
      </c>
      <c r="J111" s="914" t="s">
        <v>52</v>
      </c>
      <c r="K111" s="914" t="s">
        <v>52</v>
      </c>
      <c r="L111" s="914" t="s">
        <v>52</v>
      </c>
      <c r="M111" s="914">
        <v>0</v>
      </c>
      <c r="N111" s="915" t="s">
        <v>52</v>
      </c>
    </row>
    <row r="112" spans="1:14" ht="16.5">
      <c r="A112" s="913" t="s">
        <v>279</v>
      </c>
      <c r="B112" s="914"/>
      <c r="C112" s="914"/>
      <c r="D112" s="914"/>
      <c r="E112" s="914"/>
      <c r="F112" s="914" t="s">
        <v>52</v>
      </c>
      <c r="G112" s="914" t="s">
        <v>52</v>
      </c>
      <c r="H112" s="914" t="s">
        <v>52</v>
      </c>
      <c r="I112" s="914" t="s">
        <v>52</v>
      </c>
      <c r="J112" s="914" t="s">
        <v>52</v>
      </c>
      <c r="K112" s="914" t="s">
        <v>52</v>
      </c>
      <c r="L112" s="914" t="s">
        <v>52</v>
      </c>
      <c r="M112" s="914">
        <v>0</v>
      </c>
      <c r="N112" s="915" t="s">
        <v>52</v>
      </c>
    </row>
    <row r="113" spans="1:14" ht="16.5">
      <c r="A113" s="913" t="s">
        <v>280</v>
      </c>
      <c r="B113" s="914"/>
      <c r="C113" s="914"/>
      <c r="D113" s="914"/>
      <c r="E113" s="914"/>
      <c r="F113" s="914" t="s">
        <v>52</v>
      </c>
      <c r="G113" s="914" t="s">
        <v>52</v>
      </c>
      <c r="H113" s="914" t="s">
        <v>52</v>
      </c>
      <c r="I113" s="914" t="s">
        <v>52</v>
      </c>
      <c r="J113" s="914" t="s">
        <v>52</v>
      </c>
      <c r="K113" s="914" t="s">
        <v>52</v>
      </c>
      <c r="L113" s="914" t="s">
        <v>52</v>
      </c>
      <c r="M113" s="914">
        <v>0</v>
      </c>
      <c r="N113" s="915" t="s">
        <v>52</v>
      </c>
    </row>
    <row r="114" spans="1:14" ht="16.5">
      <c r="A114" s="913" t="s">
        <v>281</v>
      </c>
      <c r="B114" s="914"/>
      <c r="C114" s="914"/>
      <c r="D114" s="914"/>
      <c r="E114" s="916"/>
      <c r="F114" s="916" t="s">
        <v>52</v>
      </c>
      <c r="G114" s="916" t="s">
        <v>52</v>
      </c>
      <c r="H114" s="916" t="s">
        <v>52</v>
      </c>
      <c r="I114" s="916" t="s">
        <v>52</v>
      </c>
      <c r="J114" s="916" t="s">
        <v>52</v>
      </c>
      <c r="K114" s="916" t="s">
        <v>52</v>
      </c>
      <c r="L114" s="916" t="s">
        <v>52</v>
      </c>
      <c r="M114" s="914">
        <v>0</v>
      </c>
      <c r="N114" s="915" t="s">
        <v>52</v>
      </c>
    </row>
    <row r="115" spans="1:14" ht="16.5">
      <c r="A115" s="913" t="s">
        <v>282</v>
      </c>
      <c r="B115" s="914"/>
      <c r="C115" s="914"/>
      <c r="D115" s="914"/>
      <c r="E115" s="916"/>
      <c r="F115" s="916" t="s">
        <v>52</v>
      </c>
      <c r="G115" s="916" t="s">
        <v>52</v>
      </c>
      <c r="H115" s="916" t="s">
        <v>52</v>
      </c>
      <c r="I115" s="916" t="s">
        <v>52</v>
      </c>
      <c r="J115" s="916" t="s">
        <v>52</v>
      </c>
      <c r="K115" s="916" t="s">
        <v>52</v>
      </c>
      <c r="L115" s="916" t="s">
        <v>52</v>
      </c>
      <c r="M115" s="914">
        <v>0</v>
      </c>
      <c r="N115" s="915" t="s">
        <v>52</v>
      </c>
    </row>
    <row r="116" spans="1:14" ht="16.5">
      <c r="A116" s="913" t="s">
        <v>283</v>
      </c>
      <c r="B116" s="914" t="s">
        <v>52</v>
      </c>
      <c r="C116" s="914" t="s">
        <v>52</v>
      </c>
      <c r="D116" s="914" t="s">
        <v>52</v>
      </c>
      <c r="E116" s="916" t="s">
        <v>52</v>
      </c>
      <c r="F116" s="916" t="s">
        <v>52</v>
      </c>
      <c r="G116" s="916" t="s">
        <v>52</v>
      </c>
      <c r="H116" s="916" t="s">
        <v>52</v>
      </c>
      <c r="I116" s="916" t="s">
        <v>52</v>
      </c>
      <c r="J116" s="916" t="s">
        <v>52</v>
      </c>
      <c r="K116" s="916" t="s">
        <v>52</v>
      </c>
      <c r="L116" s="916" t="s">
        <v>52</v>
      </c>
      <c r="M116" s="914">
        <v>0</v>
      </c>
      <c r="N116" s="915" t="s">
        <v>52</v>
      </c>
    </row>
    <row r="117" spans="1:14" ht="16.5">
      <c r="A117" s="913" t="s">
        <v>284</v>
      </c>
      <c r="B117" s="914" t="s">
        <v>52</v>
      </c>
      <c r="C117" s="914" t="s">
        <v>52</v>
      </c>
      <c r="D117" s="914" t="s">
        <v>52</v>
      </c>
      <c r="E117" s="916" t="s">
        <v>52</v>
      </c>
      <c r="F117" s="916" t="s">
        <v>52</v>
      </c>
      <c r="G117" s="916" t="s">
        <v>52</v>
      </c>
      <c r="H117" s="916" t="s">
        <v>52</v>
      </c>
      <c r="I117" s="916" t="s">
        <v>52</v>
      </c>
      <c r="J117" s="916" t="s">
        <v>52</v>
      </c>
      <c r="K117" s="916" t="s">
        <v>52</v>
      </c>
      <c r="L117" s="916" t="s">
        <v>52</v>
      </c>
      <c r="M117" s="914">
        <v>0</v>
      </c>
      <c r="N117" s="915" t="s">
        <v>52</v>
      </c>
    </row>
    <row r="118" spans="1:14" ht="16.5">
      <c r="A118" s="913" t="s">
        <v>36</v>
      </c>
      <c r="B118" s="914" t="s">
        <v>52</v>
      </c>
      <c r="C118" s="914" t="s">
        <v>52</v>
      </c>
      <c r="D118" s="914" t="s">
        <v>52</v>
      </c>
      <c r="E118" s="916" t="s">
        <v>52</v>
      </c>
      <c r="F118" s="916" t="s">
        <v>52</v>
      </c>
      <c r="G118" s="916" t="s">
        <v>52</v>
      </c>
      <c r="H118" s="916" t="s">
        <v>52</v>
      </c>
      <c r="I118" s="916" t="s">
        <v>52</v>
      </c>
      <c r="J118" s="916" t="s">
        <v>52</v>
      </c>
      <c r="K118" s="916" t="s">
        <v>52</v>
      </c>
      <c r="L118" s="916" t="s">
        <v>52</v>
      </c>
      <c r="M118" s="914">
        <v>0</v>
      </c>
      <c r="N118" s="915" t="s">
        <v>52</v>
      </c>
    </row>
  </sheetData>
  <mergeCells count="31">
    <mergeCell ref="F2:L2"/>
    <mergeCell ref="F3:L3"/>
    <mergeCell ref="F5:L5"/>
    <mergeCell ref="A16:C16"/>
    <mergeCell ref="D16:E16"/>
    <mergeCell ref="F16:N16"/>
    <mergeCell ref="B7:H7"/>
    <mergeCell ref="J7:P7"/>
    <mergeCell ref="F68:N68"/>
    <mergeCell ref="A29:C29"/>
    <mergeCell ref="D29:E29"/>
    <mergeCell ref="F29:N29"/>
    <mergeCell ref="A42:C42"/>
    <mergeCell ref="D42:E42"/>
    <mergeCell ref="F42:N42"/>
    <mergeCell ref="F1:L1"/>
    <mergeCell ref="F4:L4"/>
    <mergeCell ref="A107:C107"/>
    <mergeCell ref="D107:E107"/>
    <mergeCell ref="F107:N107"/>
    <mergeCell ref="A81:C81"/>
    <mergeCell ref="D81:E81"/>
    <mergeCell ref="F81:N81"/>
    <mergeCell ref="A94:C94"/>
    <mergeCell ref="D94:E94"/>
    <mergeCell ref="F94:N94"/>
    <mergeCell ref="A55:C55"/>
    <mergeCell ref="D55:E55"/>
    <mergeCell ref="F55:N55"/>
    <mergeCell ref="A68:C68"/>
    <mergeCell ref="D68:E68"/>
  </mergeCells>
  <conditionalFormatting sqref="B18:B27">
    <cfRule type="containsText" dxfId="15" priority="22" operator="containsText" text=" ">
      <formula>NOT(ISERROR(SEARCH(" ",B18)))</formula>
    </cfRule>
  </conditionalFormatting>
  <conditionalFormatting sqref="B18:E27">
    <cfRule type="containsText" dxfId="14" priority="21" operator="containsText" text=" ">
      <formula>NOT(ISERROR(SEARCH(" ",B18)))</formula>
    </cfRule>
  </conditionalFormatting>
  <conditionalFormatting sqref="B31:B40">
    <cfRule type="containsText" dxfId="13" priority="20" operator="containsText" text=" ">
      <formula>NOT(ISERROR(SEARCH(" ",B31)))</formula>
    </cfRule>
  </conditionalFormatting>
  <conditionalFormatting sqref="B31:E40">
    <cfRule type="containsText" dxfId="12" priority="19" operator="containsText" text=" ">
      <formula>NOT(ISERROR(SEARCH(" ",B31)))</formula>
    </cfRule>
  </conditionalFormatting>
  <conditionalFormatting sqref="B44:B53">
    <cfRule type="containsText" dxfId="11" priority="18" operator="containsText" text=" ">
      <formula>NOT(ISERROR(SEARCH(" ",B44)))</formula>
    </cfRule>
  </conditionalFormatting>
  <conditionalFormatting sqref="B44:E53">
    <cfRule type="containsText" dxfId="10" priority="17" operator="containsText" text=" ">
      <formula>NOT(ISERROR(SEARCH(" ",B44)))</formula>
    </cfRule>
  </conditionalFormatting>
  <conditionalFormatting sqref="B57:B66">
    <cfRule type="containsText" dxfId="9" priority="16" operator="containsText" text=" ">
      <formula>NOT(ISERROR(SEARCH(" ",B57)))</formula>
    </cfRule>
  </conditionalFormatting>
  <conditionalFormatting sqref="B57:E66">
    <cfRule type="containsText" dxfId="8" priority="15" operator="containsText" text=" ">
      <formula>NOT(ISERROR(SEARCH(" ",B57)))</formula>
    </cfRule>
  </conditionalFormatting>
  <conditionalFormatting sqref="B70:B79">
    <cfRule type="containsText" dxfId="7" priority="14" operator="containsText" text=" ">
      <formula>NOT(ISERROR(SEARCH(" ",B70)))</formula>
    </cfRule>
  </conditionalFormatting>
  <conditionalFormatting sqref="B70:E79">
    <cfRule type="containsText" dxfId="6" priority="13" operator="containsText" text=" ">
      <formula>NOT(ISERROR(SEARCH(" ",B70)))</formula>
    </cfRule>
  </conditionalFormatting>
  <conditionalFormatting sqref="B83:B92">
    <cfRule type="containsText" dxfId="5" priority="12" operator="containsText" text=" ">
      <formula>NOT(ISERROR(SEARCH(" ",B83)))</formula>
    </cfRule>
  </conditionalFormatting>
  <conditionalFormatting sqref="B83:E92">
    <cfRule type="containsText" dxfId="4" priority="11" operator="containsText" text=" ">
      <formula>NOT(ISERROR(SEARCH(" ",B83)))</formula>
    </cfRule>
  </conditionalFormatting>
  <conditionalFormatting sqref="B96:B105">
    <cfRule type="containsText" dxfId="3" priority="10" operator="containsText" text=" ">
      <formula>NOT(ISERROR(SEARCH(" ",B96)))</formula>
    </cfRule>
  </conditionalFormatting>
  <conditionalFormatting sqref="B96:E105">
    <cfRule type="containsText" dxfId="2" priority="9" operator="containsText" text=" ">
      <formula>NOT(ISERROR(SEARCH(" ",B96)))</formula>
    </cfRule>
  </conditionalFormatting>
  <conditionalFormatting sqref="B109:B118">
    <cfRule type="containsText" dxfId="1" priority="8" operator="containsText" text=" ">
      <formula>NOT(ISERROR(SEARCH(" ",B109)))</formula>
    </cfRule>
  </conditionalFormatting>
  <conditionalFormatting sqref="B109:E118">
    <cfRule type="containsText" dxfId="0" priority="7" operator="containsText" text=" ">
      <formula>NOT(ISERROR(SEARCH(" ",B109)))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DA4E8-8221-4555-A170-4C25730F6167}">
  <dimension ref="A1:Q7"/>
  <sheetViews>
    <sheetView topLeftCell="G1" workbookViewId="0">
      <selection activeCell="G5" sqref="G5"/>
    </sheetView>
  </sheetViews>
  <sheetFormatPr defaultColWidth="9.140625" defaultRowHeight="15"/>
  <cols>
    <col min="1" max="1" width="16.140625" bestFit="1" customWidth="1"/>
    <col min="2" max="2" width="11.42578125" bestFit="1" customWidth="1"/>
    <col min="3" max="3" width="8.5703125" bestFit="1" customWidth="1"/>
    <col min="4" max="4" width="8.28515625" bestFit="1" customWidth="1"/>
    <col min="5" max="5" width="11" bestFit="1" customWidth="1"/>
    <col min="6" max="6" width="8.42578125" bestFit="1" customWidth="1"/>
    <col min="7" max="7" width="10" bestFit="1" customWidth="1"/>
    <col min="10" max="10" width="16.140625" bestFit="1" customWidth="1"/>
    <col min="11" max="11" width="11.42578125" bestFit="1" customWidth="1"/>
    <col min="12" max="12" width="8.5703125" bestFit="1" customWidth="1"/>
    <col min="13" max="13" width="8.28515625" bestFit="1" customWidth="1"/>
    <col min="14" max="14" width="11" bestFit="1" customWidth="1"/>
    <col min="15" max="15" width="8.42578125" bestFit="1" customWidth="1"/>
    <col min="16" max="16" width="10" bestFit="1" customWidth="1"/>
  </cols>
  <sheetData>
    <row r="1" spans="1:17" ht="25.5">
      <c r="A1" s="899" t="s">
        <v>976</v>
      </c>
      <c r="B1" s="1601" t="s">
        <v>925</v>
      </c>
      <c r="C1" s="1601"/>
      <c r="D1" s="1601"/>
      <c r="E1" s="1601"/>
      <c r="F1" s="1601"/>
      <c r="G1" s="1601"/>
      <c r="H1" s="1601"/>
      <c r="J1" s="899" t="s">
        <v>976</v>
      </c>
      <c r="K1" s="1601" t="s">
        <v>926</v>
      </c>
      <c r="L1" s="1601"/>
      <c r="M1" s="1601"/>
      <c r="N1" s="1601"/>
      <c r="O1" s="1601"/>
      <c r="P1" s="1601"/>
      <c r="Q1" s="1601"/>
    </row>
    <row r="2" spans="1:17" ht="25.5">
      <c r="A2" s="900" t="s">
        <v>977</v>
      </c>
      <c r="B2" s="901" t="s">
        <v>978</v>
      </c>
      <c r="C2" s="901" t="s">
        <v>979</v>
      </c>
      <c r="D2" s="901" t="s">
        <v>980</v>
      </c>
      <c r="E2" s="901" t="s">
        <v>981</v>
      </c>
      <c r="F2" s="901" t="s">
        <v>982</v>
      </c>
      <c r="G2" s="901" t="s">
        <v>983</v>
      </c>
      <c r="H2" s="901" t="s">
        <v>984</v>
      </c>
      <c r="J2" s="900" t="s">
        <v>977</v>
      </c>
      <c r="K2" s="901" t="s">
        <v>978</v>
      </c>
      <c r="L2" s="901" t="s">
        <v>979</v>
      </c>
      <c r="M2" s="901" t="s">
        <v>980</v>
      </c>
      <c r="N2" s="901" t="s">
        <v>981</v>
      </c>
      <c r="O2" s="901" t="s">
        <v>982</v>
      </c>
      <c r="P2" s="901" t="s">
        <v>983</v>
      </c>
      <c r="Q2" s="901" t="s">
        <v>984</v>
      </c>
    </row>
    <row r="3" spans="1:17" ht="25.5">
      <c r="A3" s="902" t="s">
        <v>985</v>
      </c>
      <c r="B3" s="901"/>
      <c r="C3" s="901"/>
      <c r="D3" s="901">
        <v>10</v>
      </c>
      <c r="E3" s="901">
        <v>11</v>
      </c>
      <c r="F3" s="901">
        <v>12</v>
      </c>
      <c r="G3" s="901">
        <v>13</v>
      </c>
      <c r="H3" s="899">
        <v>14</v>
      </c>
      <c r="J3" s="902" t="s">
        <v>985</v>
      </c>
      <c r="K3" s="901"/>
      <c r="L3" s="901"/>
      <c r="M3" s="901"/>
      <c r="N3" s="903">
        <v>1</v>
      </c>
      <c r="O3" s="900">
        <v>2</v>
      </c>
      <c r="P3" s="901">
        <v>3</v>
      </c>
      <c r="Q3" s="899">
        <v>4</v>
      </c>
    </row>
    <row r="4" spans="1:17" ht="25.5">
      <c r="A4" s="904" t="s">
        <v>986</v>
      </c>
      <c r="B4" s="901">
        <v>15</v>
      </c>
      <c r="C4" s="901">
        <v>16</v>
      </c>
      <c r="D4" s="901">
        <v>17</v>
      </c>
      <c r="E4" s="903">
        <v>18</v>
      </c>
      <c r="F4" s="899">
        <v>19</v>
      </c>
      <c r="G4" s="901">
        <v>20</v>
      </c>
      <c r="H4" s="906">
        <v>21</v>
      </c>
      <c r="J4" s="904" t="s">
        <v>986</v>
      </c>
      <c r="K4" s="901">
        <v>5</v>
      </c>
      <c r="L4" s="901">
        <v>6</v>
      </c>
      <c r="M4" s="901">
        <v>7</v>
      </c>
      <c r="N4" s="901">
        <v>8</v>
      </c>
      <c r="O4" s="905">
        <v>9</v>
      </c>
      <c r="P4" s="900">
        <v>10</v>
      </c>
      <c r="Q4" s="906">
        <v>11</v>
      </c>
    </row>
    <row r="5" spans="1:17" ht="25.5">
      <c r="A5" s="907" t="s">
        <v>987</v>
      </c>
      <c r="B5" s="901">
        <v>22</v>
      </c>
      <c r="C5" s="901">
        <v>23</v>
      </c>
      <c r="D5" s="901">
        <v>24</v>
      </c>
      <c r="E5" s="900">
        <v>25</v>
      </c>
      <c r="F5" s="901">
        <v>26</v>
      </c>
      <c r="G5" s="899">
        <v>27</v>
      </c>
      <c r="H5" s="900">
        <v>28</v>
      </c>
      <c r="J5" s="907" t="s">
        <v>987</v>
      </c>
      <c r="K5" s="901">
        <v>12</v>
      </c>
      <c r="L5" s="901">
        <v>13</v>
      </c>
      <c r="M5" s="901">
        <v>14</v>
      </c>
      <c r="N5" s="900">
        <v>15</v>
      </c>
      <c r="O5" s="901">
        <v>16</v>
      </c>
      <c r="P5" s="899">
        <v>17</v>
      </c>
      <c r="Q5" s="900">
        <v>18</v>
      </c>
    </row>
    <row r="6" spans="1:17" ht="25.5">
      <c r="A6" s="910" t="s">
        <v>988</v>
      </c>
      <c r="B6" s="901">
        <v>29</v>
      </c>
      <c r="C6" s="901">
        <v>30</v>
      </c>
      <c r="D6" s="901">
        <v>31</v>
      </c>
      <c r="E6" s="901"/>
      <c r="F6" s="901"/>
      <c r="G6" s="901"/>
      <c r="H6" s="901"/>
      <c r="J6" s="908" t="s">
        <v>988</v>
      </c>
      <c r="K6" s="901">
        <v>19</v>
      </c>
      <c r="L6" s="901">
        <v>20</v>
      </c>
      <c r="M6" s="901">
        <v>21</v>
      </c>
      <c r="N6" s="901">
        <v>22</v>
      </c>
      <c r="O6" s="901">
        <v>23</v>
      </c>
      <c r="P6" s="906">
        <v>24</v>
      </c>
      <c r="Q6" s="909">
        <v>25</v>
      </c>
    </row>
    <row r="7" spans="1:17" ht="25.5">
      <c r="A7" s="911" t="s">
        <v>989</v>
      </c>
      <c r="J7" s="906" t="s">
        <v>989</v>
      </c>
      <c r="K7" s="901">
        <v>26</v>
      </c>
      <c r="L7" s="901">
        <v>27</v>
      </c>
      <c r="M7" s="901">
        <v>28</v>
      </c>
      <c r="N7" s="901">
        <v>29</v>
      </c>
      <c r="O7" s="899">
        <v>30</v>
      </c>
      <c r="P7" s="905"/>
      <c r="Q7" s="901"/>
    </row>
  </sheetData>
  <mergeCells count="2">
    <mergeCell ref="B1:H1"/>
    <mergeCell ref="K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2021-01-16T01:31:24Z</dcterms:created>
  <dcterms:modified xsi:type="dcterms:W3CDTF">2024-10-30T19:20:36Z</dcterms:modified>
  <cp:category/>
  <cp:contentStatus/>
</cp:coreProperties>
</file>